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Y:\1. PRESUPUESTO\e.vizcaino\MAP Transparencia\2022\"/>
    </mc:Choice>
  </mc:AlternateContent>
  <xr:revisionPtr revIDLastSave="0" documentId="8_{8D3DE1FB-D508-4B88-8D09-4F74741DA108}" xr6:coauthVersionLast="47" xr6:coauthVersionMax="47" xr10:uidLastSave="{00000000-0000-0000-0000-000000000000}"/>
  <bookViews>
    <workbookView xWindow="-120" yWindow="-120" windowWidth="29040" windowHeight="15840" xr2:uid="{4338FEAE-DB8E-4C02-BE6D-DDC1311F061E}"/>
  </bookViews>
  <sheets>
    <sheet name="6143" sheetId="1" r:id="rId1"/>
    <sheet name="6144" sheetId="2" r:id="rId2"/>
    <sheet name="6145" sheetId="3" r:id="rId3"/>
    <sheet name="6146"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7" i="1" l="1"/>
  <c r="I137" i="1"/>
  <c r="I133" i="1"/>
  <c r="J102" i="1"/>
  <c r="I102" i="1"/>
  <c r="I98" i="1"/>
  <c r="J65" i="1"/>
  <c r="I65" i="1"/>
  <c r="I61" i="1"/>
  <c r="I30" i="3"/>
  <c r="I30" i="4"/>
  <c r="I30" i="2"/>
  <c r="I30" i="1"/>
  <c r="J30" i="2"/>
  <c r="C17" i="4"/>
  <c r="C16" i="4"/>
  <c r="C15" i="4"/>
  <c r="C17" i="3"/>
  <c r="C16" i="3"/>
  <c r="C15" i="3"/>
  <c r="C17" i="2"/>
  <c r="C16" i="2"/>
  <c r="C15" i="2"/>
  <c r="C17" i="1"/>
  <c r="C16" i="1"/>
  <c r="C15" i="1"/>
  <c r="J30" i="1" l="1"/>
  <c r="I26" i="4"/>
  <c r="J30" i="4"/>
  <c r="J30" i="3"/>
  <c r="I26" i="3"/>
  <c r="I26" i="2"/>
  <c r="I26" i="1"/>
</calcChain>
</file>

<file path=xl/sharedStrings.xml><?xml version="1.0" encoding="utf-8"?>
<sst xmlns="http://schemas.openxmlformats.org/spreadsheetml/2006/main" count="472" uniqueCount="100">
  <si>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</si>
  <si>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</si>
  <si>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</si>
  <si>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</si>
  <si>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</si>
  <si>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</si>
  <si>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</si>
  <si>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</si>
  <si>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</si>
  <si>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</si>
  <si>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</si>
  <si>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</si>
  <si>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</si>
  <si>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</si>
  <si>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</si>
  <si>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</si>
  <si>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</si>
  <si>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</si>
  <si>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</si>
  <si>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</si>
  <si>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</si>
  <si>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</si>
  <si>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</si>
  <si>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</si>
  <si>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</si>
  <si>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</si>
  <si>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</si>
  <si>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</si>
  <si>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</si>
  <si>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</si>
  <si>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</si>
  <si>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</si>
  <si>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</si>
  <si>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</si>
  <si>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</si>
  <si>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</si>
  <si>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</si>
  <si>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</si>
  <si>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</si>
  <si>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</si>
  <si>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</si>
  <si>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</si>
  <si>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</si>
  <si>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</si>
  <si>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</si>
  <si>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</si>
  <si>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</si>
  <si>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</si>
  <si>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</si>
  <si>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</si>
  <si>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</si>
  <si>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</si>
  <si>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</si>
  <si>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</si>
  <si>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</si>
  <si>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</si>
  <si>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</si>
  <si>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</si>
  <si>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</si>
  <si>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</si>
  <si>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</si>
  <si>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</si>
  <si>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</si>
  <si>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</si>
  <si>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</si>
  <si>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</si>
  <si>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</si>
  <si>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</si>
  <si>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</si>
  <si>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</si>
  <si>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</si>
  <si>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</si>
  <si>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</si>
  <si>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Lineamientos para la Ejecución Presupuestaria 2022 del Gobierno General Nacional</t>
  </si>
  <si>
    <t>Aumentar las recaudaciones por declaraciones de personas físicas o jurídicas en un 10% para el 2022</t>
  </si>
  <si>
    <t>Mejorar el control y supervisión de las zonas francas comerciales para lograr el aumento de certificaciones en un 4% para el 2022.</t>
  </si>
  <si>
    <t>Eficientizar los servicios y operaciones técnicas ofrecidos a empresas y personas físicas que generan retorno e impacto social en un 10% para el 2022</t>
  </si>
  <si>
    <t xml:space="preserve"> Programación 1er. Semestre </t>
  </si>
  <si>
    <t>Ejecución 1er.Semestre</t>
  </si>
  <si>
    <t>,</t>
  </si>
  <si>
    <t>Aplicación de exoneraciones parciales y/o totales concedidas en los casos en que proceda, sobre las importaciones directas</t>
  </si>
  <si>
    <t>La desviación presentada de un 9% en la ejecución metas con relación a lo programado se debe al incremento en la cantidad de declaraciones importación y  exportación desaduanizadas, gracias al aumento en la actividad económica, especialmente el comercio para este semestre. En cuanto a la parte financiera, el desvío en 24%, se debe a que los recursos del Fondo 9995, no se ejecutan en línea.</t>
  </si>
  <si>
    <t>La desviación presentada de un 2% en la ejecución menor que la meta con relación a lo programado se debió a certificaciones no entregadas debido a varias solicitudes incompletas remitidas por los consignatarios para este semestre. En cuanto a la parte financiera, el desvío en 26%, se debe a que los recursos del Fondo 9995, no se ejecutan en línea.</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</si>
  <si>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</si>
  <si>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</si>
  <si>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</si>
  <si>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</si>
  <si>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</si>
  <si>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</si>
  <si>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</si>
  <si>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La desviación presentada de un 8% más en la ejecución de metas con relación a lo programado se debe al aumento en la cantidad de exoneraciones que fueron otorgadas durante este semestre. En cuanto a la parte financiera, el desvío en 45%, se debe a que los recursos del Fondo 9995, no se ejecutan en línea.</t>
  </si>
  <si>
    <t>La desviación presentada de un 58% en la ejecución metas con relación a lo programado, se debió al mayor interés de certificarse de las empresas para recibir el beneficio de D24H. En cuanto a la parte financiera, el desvío en 36%, se debe a que los recursos del Fondo 9995, no se ejecutan en línea.</t>
  </si>
  <si>
    <t xml:space="preserve">Edmundo Antonio Vizcaino Herrera </t>
  </si>
  <si>
    <t xml:space="preserve">Janibis Scarlet Santana Adames </t>
  </si>
  <si>
    <t>Enc. Sec. Ejecución Presupuestaria</t>
  </si>
  <si>
    <t>Enc. Dpto Gestión Estratégica</t>
  </si>
  <si>
    <t>Informe de Evaluación 1er Semestre de las Metas Físicas-Financieras</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</si>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</sst>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rgb="FF000000"/>
      <name val="Century Gothic"/>
      <family val="2"/>
    </font>
    <font>
      <sz val="11"/>
      <color theme="1"/>
      <name val="Century Gothic"/>
      <family val="2"/>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3" fillId="0" borderId="0" xfId="0" applyFont="1" applyAlignment="1">
      <alignment vertical="center"/>
    </xf>
    <xf numFmtId="167" fontId="16" fillId="7" borderId="25" xfId="0" applyNumberFormat="1" applyFont="1" applyFill="1" applyBorder="1" applyAlignment="1" applyProtection="1">
      <alignment horizontal="center" vertical="center" wrapText="1" readingOrder="1"/>
      <protection locked="0"/>
    </xf>
    <xf numFmtId="0" fontId="2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5"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0" fillId="6" borderId="22" xfId="0" applyFont="1" applyFill="1" applyBorder="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0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twoCellAnchor editAs="oneCell">
    <xdr:from>
      <xdr:col>0</xdr:col>
      <xdr:colOff>1181100</xdr:colOff>
      <xdr:row>148</xdr:row>
      <xdr:rowOff>161925</xdr:rowOff>
    </xdr:from>
    <xdr:to>
      <xdr:col>2</xdr:col>
      <xdr:colOff>523875</xdr:colOff>
      <xdr:row>150</xdr:row>
      <xdr:rowOff>179367</xdr:rowOff>
    </xdr:to>
    <xdr:pic>
      <xdr:nvPicPr>
        <xdr:cNvPr id="4" name="id-94B4A89B-A12B-4C3B-AF63-593653C2B4B0">
          <a:extLst>
            <a:ext uri="{FF2B5EF4-FFF2-40B4-BE49-F238E27FC236}">
              <a16:creationId xmlns:a16="http://schemas.microsoft.com/office/drawing/2014/main" id="{B1A80032-F53E-4664-847B-43607F78E29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669" t="60094" r="23407" b="28974"/>
        <a:stretch/>
      </xdr:blipFill>
      <xdr:spPr bwMode="auto">
        <a:xfrm>
          <a:off x="1181100" y="36756975"/>
          <a:ext cx="1724025" cy="398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457200</xdr:colOff>
      <xdr:row>148</xdr:row>
      <xdr:rowOff>38100</xdr:rowOff>
    </xdr:from>
    <xdr:to>
      <xdr:col>8</xdr:col>
      <xdr:colOff>406332</xdr:colOff>
      <xdr:row>150</xdr:row>
      <xdr:rowOff>163862</xdr:rowOff>
    </xdr:to>
    <xdr:pic>
      <xdr:nvPicPr>
        <xdr:cNvPr id="6" name="id-94B4A89B-A12B-4C3B-AF63-593653C2B4B0">
          <a:extLst>
            <a:ext uri="{FF2B5EF4-FFF2-40B4-BE49-F238E27FC236}">
              <a16:creationId xmlns:a16="http://schemas.microsoft.com/office/drawing/2014/main" id="{8C8AE8A3-C66E-44B4-B3B1-0D982FD1EAC4}"/>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3172" t="76666" r="35465" b="12926"/>
        <a:stretch/>
      </xdr:blipFill>
      <xdr:spPr bwMode="auto">
        <a:xfrm>
          <a:off x="6229350" y="36633150"/>
          <a:ext cx="1644582" cy="50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819150</xdr:colOff>
      <xdr:row>145</xdr:row>
      <xdr:rowOff>161925</xdr:rowOff>
    </xdr:from>
    <xdr:to>
      <xdr:col>9</xdr:col>
      <xdr:colOff>633599</xdr:colOff>
      <xdr:row>153</xdr:row>
      <xdr:rowOff>152400</xdr:rowOff>
    </xdr:to>
    <xdr:pic>
      <xdr:nvPicPr>
        <xdr:cNvPr id="5" name="Imagen 4">
          <a:extLst>
            <a:ext uri="{FF2B5EF4-FFF2-40B4-BE49-F238E27FC236}">
              <a16:creationId xmlns:a16="http://schemas.microsoft.com/office/drawing/2014/main" id="{CA7D87BC-14D1-4637-9803-EC272BAC4AE6}"/>
            </a:ext>
          </a:extLst>
        </xdr:cNvPr>
        <xdr:cNvPicPr>
          <a:picLocks noChangeAspect="1"/>
        </xdr:cNvPicPr>
      </xdr:nvPicPr>
      <xdr:blipFill>
        <a:blip xmlns:r="http://schemas.openxmlformats.org/officeDocument/2006/relationships" r:embed="rId4"/>
        <a:stretch>
          <a:fillRect/>
        </a:stretch>
      </xdr:blipFill>
      <xdr:spPr>
        <a:xfrm>
          <a:off x="7439025" y="36385500"/>
          <a:ext cx="1509899" cy="1514475"/>
        </a:xfrm>
        <a:prstGeom prst="rect">
          <a:avLst/>
        </a:prstGeom>
      </xdr:spPr>
    </xdr:pic>
    <xdr:clientData/>
  </xdr:twoCellAnchor>
  <xdr:twoCellAnchor editAs="oneCell">
    <xdr:from>
      <xdr:col>2</xdr:col>
      <xdr:colOff>161925</xdr:colOff>
      <xdr:row>146</xdr:row>
      <xdr:rowOff>22667</xdr:rowOff>
    </xdr:from>
    <xdr:to>
      <xdr:col>3</xdr:col>
      <xdr:colOff>781050</xdr:colOff>
      <xdr:row>153</xdr:row>
      <xdr:rowOff>123259</xdr:rowOff>
    </xdr:to>
    <xdr:pic>
      <xdr:nvPicPr>
        <xdr:cNvPr id="2" name="Imagen 1">
          <a:extLst>
            <a:ext uri="{FF2B5EF4-FFF2-40B4-BE49-F238E27FC236}">
              <a16:creationId xmlns:a16="http://schemas.microsoft.com/office/drawing/2014/main" id="{896C2D6D-10AF-9195-136A-A3D85F97F539}"/>
            </a:ext>
          </a:extLst>
        </xdr:cNvPr>
        <xdr:cNvPicPr>
          <a:picLocks noChangeAspect="1"/>
        </xdr:cNvPicPr>
      </xdr:nvPicPr>
      <xdr:blipFill>
        <a:blip xmlns:r="http://schemas.openxmlformats.org/officeDocument/2006/relationships" r:embed="rId5"/>
        <a:stretch>
          <a:fillRect/>
        </a:stretch>
      </xdr:blipFill>
      <xdr:spPr>
        <a:xfrm>
          <a:off x="2543175" y="36436742"/>
          <a:ext cx="1466850" cy="1434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76200</xdr:colOff>
      <xdr:row>1</xdr:row>
      <xdr:rowOff>28575</xdr:rowOff>
    </xdr:from>
    <xdr:ext cx="1216025" cy="718789"/>
    <xdr:pic>
      <xdr:nvPicPr>
        <xdr:cNvPr id="2" name="Imagen 1">
          <a:extLst>
            <a:ext uri="{FF2B5EF4-FFF2-40B4-BE49-F238E27FC236}">
              <a16:creationId xmlns:a16="http://schemas.microsoft.com/office/drawing/2014/main" id="{9E7934E4-DA4D-437C-9E5B-191AB5F2568D}"/>
            </a:ext>
          </a:extLst>
        </xdr:cNvPr>
        <xdr:cNvPicPr>
          <a:picLocks noChangeAspect="1"/>
        </xdr:cNvPicPr>
      </xdr:nvPicPr>
      <xdr:blipFill>
        <a:blip xmlns:r="http://schemas.openxmlformats.org/officeDocument/2006/relationships" r:embed="rId1"/>
        <a:stretch>
          <a:fillRect/>
        </a:stretch>
      </xdr:blipFill>
      <xdr:spPr>
        <a:xfrm>
          <a:off x="76200" y="228600"/>
          <a:ext cx="1216025" cy="71878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1</xdr:row>
      <xdr:rowOff>57150</xdr:rowOff>
    </xdr:from>
    <xdr:ext cx="1216025" cy="718789"/>
    <xdr:pic>
      <xdr:nvPicPr>
        <xdr:cNvPr id="2" name="Imagen 1">
          <a:extLst>
            <a:ext uri="{FF2B5EF4-FFF2-40B4-BE49-F238E27FC236}">
              <a16:creationId xmlns:a16="http://schemas.microsoft.com/office/drawing/2014/main" id="{39F659B4-A2DE-430A-905B-D87DC99B924A}"/>
            </a:ext>
          </a:extLst>
        </xdr:cNvPr>
        <xdr:cNvPicPr>
          <a:picLocks noChangeAspect="1"/>
        </xdr:cNvPicPr>
      </xdr:nvPicPr>
      <xdr:blipFill>
        <a:blip xmlns:r="http://schemas.openxmlformats.org/officeDocument/2006/relationships" r:embed="rId1"/>
        <a:stretch>
          <a:fillRect/>
        </a:stretch>
      </xdr:blipFill>
      <xdr:spPr>
        <a:xfrm>
          <a:off x="95250" y="257175"/>
          <a:ext cx="1216025" cy="71878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123825</xdr:colOff>
      <xdr:row>1</xdr:row>
      <xdr:rowOff>47625</xdr:rowOff>
    </xdr:from>
    <xdr:ext cx="1216025" cy="718789"/>
    <xdr:pic>
      <xdr:nvPicPr>
        <xdr:cNvPr id="2" name="Imagen 1">
          <a:extLst>
            <a:ext uri="{FF2B5EF4-FFF2-40B4-BE49-F238E27FC236}">
              <a16:creationId xmlns:a16="http://schemas.microsoft.com/office/drawing/2014/main" id="{B9C78439-D78F-4D5C-A79E-5220EDFA98B5}"/>
            </a:ext>
          </a:extLst>
        </xdr:cNvPr>
        <xdr:cNvPicPr>
          <a:picLocks noChangeAspect="1"/>
        </xdr:cNvPicPr>
      </xdr:nvPicPr>
      <xdr:blipFill>
        <a:blip xmlns:r="http://schemas.openxmlformats.org/officeDocument/2006/relationships" r:embed="rId1"/>
        <a:stretch>
          <a:fillRect/>
        </a:stretch>
      </xdr:blipFill>
      <xdr:spPr>
        <a:xfrm>
          <a:off x="123825" y="247650"/>
          <a:ext cx="1216025" cy="71878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104" dataDxfId="102" headerRowBorderDxfId="103" tableBorderDxfId="101" totalsRowBorderDxfId="100">
  <autoFilter ref="A29:J30" xr:uid="{729C141F-E46E-4045-97F9-5386819ECC6C}"/>
  <tableColumns count="10">
    <tableColumn id="1" xr3:uid="{DC1B7B10-25DF-444B-B97E-464EC471DB5B}" name="Producto" dataDxfId="99"/>
    <tableColumn id="2" xr3:uid="{C61E64BC-B5A5-45F4-8F84-130CBA355D9D}" name="Indicador" dataDxfId="98"/>
    <tableColumn id="3" xr3:uid="{3AC7971E-A8AB-4C13-830D-AC13829EAC0E}" name="Física_x000a_(A)" dataDxfId="97"/>
    <tableColumn id="4" xr3:uid="{8DB7EDBB-DB79-4CBD-AD68-D153CE19B0A8}" name="Financiera_x000a_(B)" dataDxfId="96"/>
    <tableColumn id="9" xr3:uid="{F0F0230C-1AC1-4535-83F4-E083D77D07B4}" name="Física_x000a_(C)" dataDxfId="95"/>
    <tableColumn id="10" xr3:uid="{0CC70C83-E52A-4C45-B592-E7B7ECCF1AD3}" name="Financiera_x000a_(D)" dataDxfId="94"/>
    <tableColumn id="5" xr3:uid="{C2FDA61C-9281-4FCB-A3FE-246521A85EA0}" name="Física _x000a_(E)" dataDxfId="93"/>
    <tableColumn id="6" xr3:uid="{B07D8104-8103-4848-A228-6FBAE528EF68}" name="Financiera _x000a_ (F)" dataDxfId="92"/>
    <tableColumn id="7" xr3:uid="{F97ACE16-1124-4543-AD0A-CBAA1878A36A}" name="Física _x000a_(%)_x000a_ G=E/C" dataDxfId="91" dataCellStyle="Porcentaje">
      <calculatedColumnFormula>+Tabla1[[#This Row],[Física 
(E)]]/Tabla1[[#This Row],[Física
(C)]]</calculatedColumnFormula>
    </tableColumn>
    <tableColumn id="8" xr3:uid="{CAB2F777-24BA-4EFC-82F9-153B93171D9B}" name="Financiero _x000a_(%) _x000a_H=F/D" dataDxfId="90">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89" dataDxfId="87" headerRowBorderDxfId="88" tableBorderDxfId="86" totalsRowBorderDxfId="85">
  <autoFilter ref="A64:J65" xr:uid="{11294813-5171-4A50-AAB5-2A7170DD9C96}"/>
  <tableColumns count="10">
    <tableColumn id="1" xr3:uid="{18949D56-78EF-4778-8187-E675B3748716}" name="Producto" dataDxfId="84"/>
    <tableColumn id="2" xr3:uid="{18C42961-42B6-46E1-BCB6-8411F0903B28}" name="Indicador" dataDxfId="83"/>
    <tableColumn id="3" xr3:uid="{146FE7D0-7C61-4A07-860E-D18DF39A3B08}" name="Física_x000a_(A)" dataDxfId="82"/>
    <tableColumn id="4" xr3:uid="{DE2326E9-9230-47EF-A03F-7B1389543A98}" name="Financiera_x000a_(B)" dataDxfId="81"/>
    <tableColumn id="9" xr3:uid="{1C593D65-CC95-44B4-8097-4FAA5BD9131E}" name="Física_x000a_(C)" dataDxfId="80"/>
    <tableColumn id="10" xr3:uid="{CDACFFEF-D012-4E0F-A5CE-DF61AEF7B3B1}" name="Financiera_x000a_(D)" dataDxfId="79"/>
    <tableColumn id="5" xr3:uid="{FF7CA725-BEB2-401B-A407-DE09F4AEEF34}" name="Física _x000a_(E)" dataDxfId="78"/>
    <tableColumn id="6" xr3:uid="{81033465-8276-4E3A-AB98-93085E16DD5D}" name="Financiera _x000a_ (F)" dataDxfId="77"/>
    <tableColumn id="7" xr3:uid="{405C2496-F613-44D1-978A-85BA92FF3636}" name="Física _x000a_(%)_x000a_ G=E/C" dataDxfId="76" dataCellStyle="Porcentaje">
      <calculatedColumnFormula>+Tabla136[[#This Row],[Física 
(E)]]/Tabla136[[#This Row],[Física
(C)]]</calculatedColumnFormula>
    </tableColumn>
    <tableColumn id="8" xr3:uid="{4473E878-1098-4B12-8A69-BBB174F8B765}" name="Financiero _x000a_(%) _x000a_H=F/D" dataDxfId="75">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74" dataDxfId="72" headerRowBorderDxfId="73" tableBorderDxfId="71" totalsRowBorderDxfId="70">
  <autoFilter ref="A101:J102" xr:uid="{467A530B-76D0-4766-81C2-198957DA0278}"/>
  <tableColumns count="10">
    <tableColumn id="1" xr3:uid="{40F0F30A-ADBE-47F2-B8C9-130FA9DB85EC}" name="Producto" dataDxfId="69"/>
    <tableColumn id="2" xr3:uid="{8C65C1F0-62A2-4069-A1F5-6A04418115F1}" name="Indicador" dataDxfId="68"/>
    <tableColumn id="3" xr3:uid="{D2C0062B-B291-45DD-B772-ABBDF07909CC}" name="Física_x000a_(A)" dataDxfId="67"/>
    <tableColumn id="4" xr3:uid="{06C8FBC5-5745-482D-8AA6-0033A8D4C220}" name="Financiera_x000a_(B)" dataDxfId="66"/>
    <tableColumn id="9" xr3:uid="{19165FEA-6269-47DF-A261-C201F94B3957}" name="Física_x000a_(C)" dataDxfId="65"/>
    <tableColumn id="10" xr3:uid="{DE549870-EE4C-4EE6-90A2-DD7E31B2034B}" name="Financiera_x000a_(D)" dataDxfId="64"/>
    <tableColumn id="5" xr3:uid="{A06AE05F-34C7-4E02-862E-1ED507060B89}" name="Física _x000a_(E)" dataDxfId="63"/>
    <tableColumn id="6" xr3:uid="{2D531506-36AD-4BF0-8632-2FE9F95AA100}" name="Financiera _x000a_ (F)" dataDxfId="62"/>
    <tableColumn id="7" xr3:uid="{4D415992-F897-4579-9E9F-D56A1AC14D27}" name="Física _x000a_(%)_x000a_ G=E/C" dataDxfId="61" dataCellStyle="Porcentaje">
      <calculatedColumnFormula>+Tabla1347[[#This Row],[Física 
(E)]]/Tabla1347[[#This Row],[Física
(C)]]</calculatedColumnFormula>
    </tableColumn>
    <tableColumn id="8" xr3:uid="{598D477C-72CD-46E7-9FB1-8B9CB9760AED}" name="Financiero _x000a_(%) _x000a_H=F/D" dataDxfId="60">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59" dataDxfId="57" headerRowBorderDxfId="58" tableBorderDxfId="56" totalsRowBorderDxfId="55">
  <autoFilter ref="A136:J137" xr:uid="{B247554E-92D4-4FE0-B698-5053BDF8FD00}"/>
  <tableColumns count="10">
    <tableColumn id="1" xr3:uid="{152A5A23-AB7D-46C4-A2EC-EAEF151D1BD4}" name="Producto" dataDxfId="54"/>
    <tableColumn id="2" xr3:uid="{4FF9D213-94AB-4A98-A878-6FC7C40E316F}" name="Indicador" dataDxfId="53"/>
    <tableColumn id="3" xr3:uid="{3E3ADE8D-7782-4EDA-B155-745ADE90A591}" name="Física_x000a_(A)" dataDxfId="52"/>
    <tableColumn id="4" xr3:uid="{B43261DD-75FA-49D4-BCAD-B20E0BAEA59B}" name="Financiera_x000a_(B)" dataDxfId="51"/>
    <tableColumn id="9" xr3:uid="{C9AD7B3D-1C63-48B0-AD43-47964B57890A}" name="Física_x000a_(C)" dataDxfId="50"/>
    <tableColumn id="10" xr3:uid="{4791801E-52DE-4CF1-A423-1040A0571F15}" name="Financiera_x000a_(D)" dataDxfId="49"/>
    <tableColumn id="5" xr3:uid="{4C250F62-51E5-49EF-98E6-1F3DE1FB3EAC}" name="Física _x000a_(E)" dataDxfId="48"/>
    <tableColumn id="6" xr3:uid="{C90611FC-3937-4244-95AC-2D62999D7147}" name="Financiera _x000a_ (F)" dataDxfId="47"/>
    <tableColumn id="7" xr3:uid="{D252A2ED-84CA-4143-86F3-17D0E39ADF3E}" name="Física _x000a_(%)_x000a_ G=E/C" dataDxfId="46" dataCellStyle="Porcentaje">
      <calculatedColumnFormula>+Tabla13458[[#This Row],[Física 
(E)]]/Tabla13458[[#This Row],[Física
(C)]]</calculatedColumnFormula>
    </tableColumn>
    <tableColumn id="8" xr3:uid="{8B75CF9B-3A3F-46D4-A412-384FC75BE310}" name="Financiero _x000a_(%) _x000a_H=F/D" dataDxfId="45">
      <calculatedColumnFormula>+Tabla13458[[#This Row],[Financiera 
 (F)]]/Tabla13458[[#This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2CFA01-EC33-470E-8C74-41A578966391}" name="Tabla13" displayName="Tabla13" ref="A29:J30" totalsRowShown="0" headerRowDxfId="44" dataDxfId="42" headerRowBorderDxfId="43" tableBorderDxfId="41" totalsRowBorderDxfId="40">
  <autoFilter ref="A29:J30" xr:uid="{729C141F-E46E-4045-97F9-5386819ECC6C}"/>
  <tableColumns count="10">
    <tableColumn id="1" xr3:uid="{7A1BD930-5777-4449-A653-91F1755541F1}" name="Producto" dataDxfId="39"/>
    <tableColumn id="2" xr3:uid="{0FCBC42D-16C0-4A41-A6F7-F80AF9307A47}" name="Indicador" dataDxfId="38"/>
    <tableColumn id="3" xr3:uid="{B472B900-B94B-409A-9510-38A4B086765A}" name="Física_x000a_(A)" dataDxfId="37"/>
    <tableColumn id="4" xr3:uid="{9325AFB6-472B-4161-8827-7916C97833D7}" name="Financiera_x000a_(B)" dataDxfId="36"/>
    <tableColumn id="9" xr3:uid="{2DF054C8-7A2B-4592-96B3-6061AA8E49D0}" name="Física_x000a_(C)" dataDxfId="35"/>
    <tableColumn id="10" xr3:uid="{F59769D9-6CDA-4811-9882-5D9326931903}" name="Financiera_x000a_(D)" dataDxfId="34"/>
    <tableColumn id="5" xr3:uid="{C42B8B3F-A75A-4E80-8D3C-ED95A6DD1733}" name="Física _x000a_(E)" dataDxfId="33"/>
    <tableColumn id="6" xr3:uid="{13F4F31F-BA0D-493D-9060-73F7E327B16B}" name="Financiera _x000a_ (F)" dataDxfId="32"/>
    <tableColumn id="7" xr3:uid="{50130037-A20D-425F-AF10-F603C885750A}" name="Física _x000a_(%)_x000a_ G=E/C" dataDxfId="31" dataCellStyle="Porcentaje">
      <calculatedColumnFormula>+Tabla13[[#This Row],[Física 
(E)]]/Tabla13[[#This Row],[Física
(C)]]</calculatedColumnFormula>
    </tableColumn>
    <tableColumn id="8" xr3:uid="{61757AAE-326B-4D4B-8BC0-AA16303F32B2}" name="Financiero _x000a_(%) _x000a_H=F/D" dataDxfId="30">
      <calculatedColumnFormula>+Tabla13[[#This Row],[Financiera 
 (F)]]/Tabla13[[#This Row],[Financiera
(D)]]</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6CD98B-46EE-4F6B-9584-CD1BD2D1846D}" name="Tabla134" displayName="Tabla134" ref="A29:J30" totalsRowShown="0" headerRowDxfId="29" dataDxfId="27" headerRowBorderDxfId="28" tableBorderDxfId="26" totalsRowBorderDxfId="25">
  <autoFilter ref="A29:J30" xr:uid="{729C141F-E46E-4045-97F9-5386819ECC6C}"/>
  <tableColumns count="10">
    <tableColumn id="1" xr3:uid="{EBD0C686-935E-4867-B238-3537EA83D9B7}" name="Producto" dataDxfId="24"/>
    <tableColumn id="2" xr3:uid="{655FFBD0-94DA-4E0B-BD70-9193A4600DE3}" name="Indicador" dataDxfId="23"/>
    <tableColumn id="3" xr3:uid="{42FC7EE0-6A04-4971-94B4-C471E94DCA9D}" name="Física_x000a_(A)" dataDxfId="22"/>
    <tableColumn id="4" xr3:uid="{C9D29FDF-07D1-42D8-80DE-3319391E167C}" name="Financiera_x000a_(B)" dataDxfId="21"/>
    <tableColumn id="9" xr3:uid="{6DB84EE3-ADF6-4AB6-926D-78601D5D726F}" name="Física_x000a_(C)" dataDxfId="20"/>
    <tableColumn id="10" xr3:uid="{FA53AAAA-2DF1-48B7-9495-2F08C0D6CDAE}" name="Financiera_x000a_(D)" dataDxfId="19"/>
    <tableColumn id="5" xr3:uid="{0444E031-C66F-430E-AAF2-FBABC822844D}" name="Física _x000a_(E)" dataDxfId="18"/>
    <tableColumn id="6" xr3:uid="{AD163CC4-A3C0-415F-A488-C0059C1BE75F}" name="Financiera _x000a_ (F)" dataDxfId="17"/>
    <tableColumn id="7" xr3:uid="{E82FFDD5-DC4D-450F-922B-00E502ED9792}" name="Física _x000a_(%)_x000a_ G=E/C" dataDxfId="16" dataCellStyle="Porcentaje">
      <calculatedColumnFormula>+Tabla134[[#This Row],[Física 
(E)]]/Tabla134[[#This Row],[Física
(C)]]</calculatedColumnFormula>
    </tableColumn>
    <tableColumn id="8" xr3:uid="{3CCF78F3-4901-4257-B95D-0669414E7EAA}" name="Financiero _x000a_(%) _x000a_H=F/D" dataDxfId="15">
      <calculatedColumnFormula>+Tabla134[[#This Row],[Financiera 
 (F)]]/Tabla134[[#This Row],[Financiera
(D)]]</calculatedColumnFormula>
    </tableColumn>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1ABBA6-EAEC-4F88-94CD-B21E3F6B3AAF}" name="Tabla1345" displayName="Tabla1345" ref="A29:J30" totalsRowShown="0" headerRowDxfId="14" dataDxfId="12" headerRowBorderDxfId="13" tableBorderDxfId="11" totalsRowBorderDxfId="10">
  <autoFilter ref="A29:J30" xr:uid="{729C141F-E46E-4045-97F9-5386819ECC6C}"/>
  <tableColumns count="10">
    <tableColumn id="1" xr3:uid="{409083FE-B3B8-42C3-9E71-2BC77BCCC8F4}" name="Producto" dataDxfId="9"/>
    <tableColumn id="2" xr3:uid="{A5F1862E-DC87-40A1-9669-152307AD1B8F}" name="Indicador" dataDxfId="8"/>
    <tableColumn id="3" xr3:uid="{1357C427-A6CF-491D-AEF1-50B164A38CFB}" name="Física_x000a_(A)" dataDxfId="7"/>
    <tableColumn id="4" xr3:uid="{237595F1-31E3-46BC-B895-E3CDB8A1DECD}" name="Financiera_x000a_(B)" dataDxfId="6"/>
    <tableColumn id="9" xr3:uid="{020B5E1D-FB7B-4E12-A4D2-38E7EC659B4A}" name="Física_x000a_(C)" dataDxfId="5"/>
    <tableColumn id="10" xr3:uid="{96B757CB-CF10-47E8-8DF3-255D5BC0D173}" name="Financiera_x000a_(D)" dataDxfId="4"/>
    <tableColumn id="5" xr3:uid="{CA307D18-7100-42FA-8C36-6EB8C97AB24B}" name="Física _x000a_(E)" dataDxfId="3"/>
    <tableColumn id="6" xr3:uid="{380DDF06-C01D-44D6-8775-7A28A8B31081}" name="Financiera _x000a_ (F)" dataDxfId="2"/>
    <tableColumn id="7" xr3:uid="{838FAFE4-929E-492F-BC29-46D13413370B}" name="Física _x000a_(%)_x000a_ G=E/C" dataDxfId="1" dataCellStyle="Porcentaje">
      <calculatedColumnFormula>+Tabla1345[[#This Row],[Física 
(E)]]/Tabla1345[[#This Row],[Física
(C)]]</calculatedColumnFormula>
    </tableColumn>
    <tableColumn id="8" xr3:uid="{B78A1629-5CFE-4D5C-A480-AAF7BA3037A8}" name="Financiero _x000a_(%) _x000a_H=F/D" dataDxfId="0">
      <calculatedColumnFormula>+Tabla1345[[#This Row],[Financiera 
 (F)]]/Tabla1345[[#This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153"/>
  <sheetViews>
    <sheetView tabSelected="1" workbookViewId="0">
      <selection activeCell="M17" sqref="M17"/>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thickBot="1" x14ac:dyDescent="0.3">
      <c r="A2" s="20"/>
      <c r="B2" s="74" t="s">
        <v>96</v>
      </c>
      <c r="C2" s="75"/>
      <c r="D2" s="75"/>
      <c r="E2" s="75"/>
      <c r="F2" s="75"/>
      <c r="G2" s="75"/>
      <c r="H2" s="75"/>
      <c r="I2" s="75"/>
      <c r="J2" s="76"/>
      <c r="K2" s="1"/>
    </row>
    <row r="3" spans="1:11" ht="21.75" thickBot="1" x14ac:dyDescent="0.3">
      <c r="A3" s="21"/>
      <c r="B3" s="77" t="s">
        <v>0</v>
      </c>
      <c r="C3" s="78"/>
      <c r="D3" s="77" t="s">
        <v>1</v>
      </c>
      <c r="E3" s="78"/>
      <c r="F3" s="78"/>
      <c r="G3" s="78"/>
      <c r="H3" s="79"/>
      <c r="I3" s="2" t="s">
        <v>2</v>
      </c>
      <c r="J3" s="3" t="s">
        <v>3</v>
      </c>
      <c r="K3" s="1"/>
    </row>
    <row r="4" spans="1:11" ht="21.75" thickBot="1" x14ac:dyDescent="0.3">
      <c r="A4" s="22"/>
      <c r="B4" s="80" t="s">
        <v>4</v>
      </c>
      <c r="C4" s="81"/>
      <c r="D4" s="80" t="s">
        <v>73</v>
      </c>
      <c r="E4" s="81"/>
      <c r="F4" s="81"/>
      <c r="G4" s="81"/>
      <c r="H4" s="82"/>
      <c r="I4" s="4">
        <v>43552</v>
      </c>
      <c r="J4" s="5">
        <v>0</v>
      </c>
      <c r="K4" s="1"/>
    </row>
    <row r="5" spans="1:11" x14ac:dyDescent="0.25">
      <c r="A5" s="83"/>
      <c r="B5" s="84"/>
      <c r="C5" s="84"/>
      <c r="D5" s="85"/>
      <c r="E5" s="85"/>
      <c r="F5" s="85"/>
      <c r="G5" s="85"/>
      <c r="H5" s="85"/>
      <c r="I5" s="84"/>
      <c r="J5" s="86"/>
      <c r="K5" s="1"/>
    </row>
    <row r="6" spans="1:11" ht="3" customHeight="1" x14ac:dyDescent="0.25">
      <c r="A6" s="71"/>
      <c r="B6" s="72"/>
      <c r="C6" s="72"/>
      <c r="D6" s="72"/>
      <c r="E6" s="72"/>
      <c r="F6" s="72"/>
      <c r="G6" s="72"/>
      <c r="H6" s="72"/>
      <c r="I6" s="72"/>
      <c r="J6" s="73"/>
      <c r="K6" s="1"/>
    </row>
    <row r="7" spans="1:11" ht="15.75" x14ac:dyDescent="0.25">
      <c r="A7" s="32" t="s">
        <v>84</v>
      </c>
      <c r="B7" s="33"/>
      <c r="C7" s="33"/>
      <c r="D7" s="33"/>
      <c r="E7" s="33"/>
      <c r="F7" s="33"/>
      <c r="G7" s="33"/>
      <c r="H7" s="33"/>
      <c r="I7" s="33"/>
      <c r="J7" s="34"/>
      <c r="K7" s="1"/>
    </row>
    <row r="8" spans="1:11" ht="15.75" x14ac:dyDescent="0.25">
      <c r="A8" s="44" t="s">
        <v>5</v>
      </c>
      <c r="B8" s="45"/>
      <c r="C8" s="45"/>
      <c r="D8" s="45"/>
      <c r="E8" s="45"/>
      <c r="F8" s="45"/>
      <c r="G8" s="45"/>
      <c r="H8" s="45"/>
      <c r="I8" s="45"/>
      <c r="J8" s="46"/>
      <c r="K8" s="1"/>
    </row>
    <row r="9" spans="1:11" x14ac:dyDescent="0.25">
      <c r="A9" s="6" t="s">
        <v>6</v>
      </c>
      <c r="B9" s="67" t="s">
        <v>49</v>
      </c>
      <c r="C9" s="68"/>
      <c r="D9" s="68"/>
      <c r="E9" s="68"/>
      <c r="F9" s="68"/>
      <c r="G9" s="68"/>
      <c r="H9" s="68"/>
      <c r="I9" s="68"/>
      <c r="J9" s="69"/>
      <c r="K9" s="1"/>
    </row>
    <row r="10" spans="1:11" ht="15" customHeight="1" x14ac:dyDescent="0.25">
      <c r="A10" s="23" t="s">
        <v>36</v>
      </c>
      <c r="B10" s="67" t="s">
        <v>50</v>
      </c>
      <c r="C10" s="68"/>
      <c r="D10" s="68"/>
      <c r="E10" s="68"/>
      <c r="F10" s="68"/>
      <c r="G10" s="68"/>
      <c r="H10" s="68"/>
      <c r="I10" s="68"/>
      <c r="J10" s="69"/>
      <c r="K10" s="1"/>
    </row>
    <row r="11" spans="1:11" x14ac:dyDescent="0.25">
      <c r="A11" s="23" t="s">
        <v>37</v>
      </c>
      <c r="B11" s="67" t="s">
        <v>51</v>
      </c>
      <c r="C11" s="68"/>
      <c r="D11" s="68"/>
      <c r="E11" s="68"/>
      <c r="F11" s="68"/>
      <c r="G11" s="68"/>
      <c r="H11" s="68"/>
      <c r="I11" s="68"/>
      <c r="J11" s="69"/>
      <c r="K11" s="1"/>
    </row>
    <row r="12" spans="1:11" ht="31.5" customHeight="1" x14ac:dyDescent="0.25">
      <c r="A12" s="6" t="s">
        <v>7</v>
      </c>
      <c r="B12" s="70" t="s">
        <v>56</v>
      </c>
      <c r="C12" s="70"/>
      <c r="D12" s="70"/>
      <c r="E12" s="70"/>
      <c r="F12" s="70"/>
      <c r="G12" s="70"/>
      <c r="H12" s="70"/>
      <c r="I12" s="70"/>
      <c r="J12" s="70"/>
    </row>
    <row r="13" spans="1:11" ht="54" customHeight="1" x14ac:dyDescent="0.25">
      <c r="A13" s="6" t="s">
        <v>8</v>
      </c>
      <c r="B13" s="70" t="s">
        <v>57</v>
      </c>
      <c r="C13" s="70"/>
      <c r="D13" s="70"/>
      <c r="E13" s="70"/>
      <c r="F13" s="70"/>
      <c r="G13" s="70"/>
      <c r="H13" s="70"/>
      <c r="I13" s="70"/>
      <c r="J13" s="70"/>
    </row>
    <row r="14" spans="1:11" ht="15.75" x14ac:dyDescent="0.25">
      <c r="A14" s="32" t="s">
        <v>9</v>
      </c>
      <c r="B14" s="33"/>
      <c r="C14" s="33"/>
      <c r="D14" s="33"/>
      <c r="E14" s="33"/>
      <c r="F14" s="33"/>
      <c r="G14" s="33"/>
      <c r="H14" s="33"/>
      <c r="I14" s="33"/>
      <c r="J14" s="34"/>
    </row>
    <row r="15" spans="1:11" ht="27.75" customHeight="1" x14ac:dyDescent="0.25">
      <c r="A15" s="6" t="s">
        <v>10</v>
      </c>
      <c r="B15" s="24">
        <v>1</v>
      </c>
      <c r="C15" s="66" t="str">
        <f>IFERROR(VLOOKUP(B15,'[1]Validacion datos'!A2:B5,2,FALSE),"")</f>
        <v>DESARROLLO INSTITUCIONAL</v>
      </c>
      <c r="D15" s="66"/>
      <c r="E15" s="66"/>
      <c r="F15" s="66"/>
      <c r="G15" s="66"/>
      <c r="H15" s="66"/>
      <c r="I15" s="66"/>
      <c r="J15" s="66"/>
    </row>
    <row r="16" spans="1:11" ht="26.25" customHeight="1" x14ac:dyDescent="0.25">
      <c r="A16" s="6" t="s">
        <v>11</v>
      </c>
      <c r="B16" s="9">
        <v>1.1000000000000001</v>
      </c>
      <c r="C16" s="66" t="str">
        <f>IFERROR(VLOOKUP(B16,'[1]Validacion datos'!A8:B26,2,FALSE),"")</f>
        <v>Administración pública transparente, eficiente y orientada</v>
      </c>
      <c r="D16" s="66"/>
      <c r="E16" s="66"/>
      <c r="F16" s="66"/>
      <c r="G16" s="66"/>
      <c r="H16" s="66"/>
      <c r="I16" s="66"/>
      <c r="J16" s="66"/>
    </row>
    <row r="17" spans="1:11" ht="29.45" customHeight="1" x14ac:dyDescent="0.25">
      <c r="A17" s="6" t="s">
        <v>12</v>
      </c>
      <c r="B17" s="9" t="s">
        <v>58</v>
      </c>
      <c r="C17" s="66"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6"/>
      <c r="E17" s="66"/>
      <c r="F17" s="66"/>
      <c r="G17" s="66"/>
      <c r="H17" s="66"/>
      <c r="I17" s="66"/>
      <c r="J17" s="66"/>
    </row>
    <row r="18" spans="1:11" ht="15.75" x14ac:dyDescent="0.25">
      <c r="A18" s="32" t="s">
        <v>13</v>
      </c>
      <c r="B18" s="33"/>
      <c r="C18" s="33"/>
      <c r="D18" s="33"/>
      <c r="E18" s="33"/>
      <c r="F18" s="33"/>
      <c r="G18" s="33"/>
      <c r="H18" s="33"/>
      <c r="I18" s="33"/>
      <c r="J18" s="34"/>
    </row>
    <row r="19" spans="1:11" ht="29.25" customHeight="1" x14ac:dyDescent="0.25">
      <c r="A19" s="6" t="s">
        <v>14</v>
      </c>
      <c r="B19" s="47" t="s">
        <v>55</v>
      </c>
      <c r="C19" s="47"/>
      <c r="D19" s="47"/>
      <c r="E19" s="47"/>
      <c r="F19" s="47"/>
      <c r="G19" s="47"/>
      <c r="H19" s="47"/>
      <c r="I19" s="47"/>
      <c r="J19" s="48"/>
    </row>
    <row r="20" spans="1:11" ht="76.900000000000006" customHeight="1" x14ac:dyDescent="0.25">
      <c r="A20" s="10" t="s">
        <v>15</v>
      </c>
      <c r="B20" s="47" t="s">
        <v>59</v>
      </c>
      <c r="C20" s="47"/>
      <c r="D20" s="47"/>
      <c r="E20" s="47"/>
      <c r="F20" s="47"/>
      <c r="G20" s="47"/>
      <c r="H20" s="47"/>
      <c r="I20" s="47"/>
      <c r="J20" s="48"/>
    </row>
    <row r="21" spans="1:11" ht="34.5" customHeight="1" x14ac:dyDescent="0.25">
      <c r="A21" s="10" t="s">
        <v>16</v>
      </c>
      <c r="B21" s="47" t="s">
        <v>60</v>
      </c>
      <c r="C21" s="47"/>
      <c r="D21" s="47"/>
      <c r="E21" s="47"/>
      <c r="F21" s="47"/>
      <c r="G21" s="47"/>
      <c r="H21" s="47"/>
      <c r="I21" s="47"/>
      <c r="J21" s="48"/>
    </row>
    <row r="22" spans="1:11" ht="35.25" customHeight="1" x14ac:dyDescent="0.25">
      <c r="A22" s="10" t="s">
        <v>38</v>
      </c>
      <c r="B22" s="47" t="s">
        <v>74</v>
      </c>
      <c r="C22" s="47"/>
      <c r="D22" s="47"/>
      <c r="E22" s="47"/>
      <c r="F22" s="47"/>
      <c r="G22" s="47"/>
      <c r="H22" s="47"/>
      <c r="I22" s="47"/>
      <c r="J22" s="48"/>
      <c r="K22" s="1"/>
    </row>
    <row r="23" spans="1:11" ht="15.75" x14ac:dyDescent="0.25">
      <c r="A23" s="32" t="s">
        <v>17</v>
      </c>
      <c r="B23" s="33"/>
      <c r="C23" s="33"/>
      <c r="D23" s="33"/>
      <c r="E23" s="33"/>
      <c r="F23" s="33"/>
      <c r="G23" s="33"/>
      <c r="H23" s="33"/>
      <c r="I23" s="33"/>
      <c r="J23" s="34"/>
    </row>
    <row r="24" spans="1:11" ht="15.75" x14ac:dyDescent="0.25">
      <c r="A24" s="44" t="s">
        <v>18</v>
      </c>
      <c r="B24" s="45"/>
      <c r="C24" s="45"/>
      <c r="D24" s="45"/>
      <c r="E24" s="45"/>
      <c r="F24" s="45"/>
      <c r="G24" s="45"/>
      <c r="H24" s="45"/>
      <c r="I24" s="45"/>
      <c r="J24" s="46"/>
      <c r="K24" s="1"/>
    </row>
    <row r="25" spans="1:11" ht="15" customHeight="1" x14ac:dyDescent="0.25">
      <c r="A25" s="61" t="s">
        <v>19</v>
      </c>
      <c r="B25" s="62"/>
      <c r="C25" s="63" t="s">
        <v>20</v>
      </c>
      <c r="D25" s="64"/>
      <c r="E25" s="64"/>
      <c r="F25" s="64" t="s">
        <v>21</v>
      </c>
      <c r="G25" s="64"/>
      <c r="H25" s="62"/>
      <c r="I25" s="63" t="s">
        <v>22</v>
      </c>
      <c r="J25" s="65"/>
    </row>
    <row r="26" spans="1:11" x14ac:dyDescent="0.25">
      <c r="A26" s="54">
        <v>1746153041</v>
      </c>
      <c r="B26" s="55"/>
      <c r="C26" s="56">
        <v>1819557416.6400001</v>
      </c>
      <c r="D26" s="57"/>
      <c r="E26" s="58"/>
      <c r="F26" s="56">
        <v>609720808.11000001</v>
      </c>
      <c r="G26" s="57"/>
      <c r="H26" s="58"/>
      <c r="I26" s="59">
        <f>+F26/C26</f>
        <v>0.33509292014313691</v>
      </c>
      <c r="J26" s="60"/>
    </row>
    <row r="27" spans="1:11" ht="15.75" x14ac:dyDescent="0.25">
      <c r="A27" s="44" t="s">
        <v>23</v>
      </c>
      <c r="B27" s="45"/>
      <c r="C27" s="45"/>
      <c r="D27" s="45"/>
      <c r="E27" s="45"/>
      <c r="F27" s="45"/>
      <c r="G27" s="45"/>
      <c r="H27" s="45"/>
      <c r="I27" s="45"/>
      <c r="J27" s="46"/>
      <c r="K27" s="1"/>
    </row>
    <row r="28" spans="1:11" x14ac:dyDescent="0.25">
      <c r="A28" s="7"/>
      <c r="B28"/>
      <c r="C28" s="49" t="s">
        <v>24</v>
      </c>
      <c r="D28" s="50"/>
      <c r="E28" s="51" t="s">
        <v>77</v>
      </c>
      <c r="F28" s="52"/>
      <c r="G28" s="51" t="s">
        <v>78</v>
      </c>
      <c r="H28" s="51"/>
      <c r="I28" s="49" t="s">
        <v>25</v>
      </c>
      <c r="J28" s="53"/>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85</v>
      </c>
      <c r="B30" s="15" t="s">
        <v>62</v>
      </c>
      <c r="C30" s="16">
        <v>742265</v>
      </c>
      <c r="D30" s="17">
        <v>1819557416.6400001</v>
      </c>
      <c r="E30" s="17">
        <v>363290</v>
      </c>
      <c r="F30" s="17">
        <v>702276341</v>
      </c>
      <c r="G30" s="18">
        <v>395805</v>
      </c>
      <c r="H30" s="17">
        <v>532802317.35000002</v>
      </c>
      <c r="I30" s="27">
        <f>+Tabla1[[#This Row],[Física 
(E)]]/Tabla1[[#This Row],[Física
(C)]]</f>
        <v>1.0895015001789203</v>
      </c>
      <c r="J30" s="27">
        <f>+Tabla1[[#This Row],[Financiera 
 (F)]]/Tabla1[[#This Row],[Financiera
(D)]]</f>
        <v>0.75867900745641104</v>
      </c>
    </row>
    <row r="31" spans="1:11" ht="15.75" x14ac:dyDescent="0.25">
      <c r="A31" s="32" t="s">
        <v>28</v>
      </c>
      <c r="B31" s="33"/>
      <c r="C31" s="33"/>
      <c r="D31" s="33"/>
      <c r="E31" s="33"/>
      <c r="F31" s="33"/>
      <c r="G31" s="33"/>
      <c r="H31" s="33"/>
      <c r="I31" s="33"/>
      <c r="J31" s="34"/>
    </row>
    <row r="32" spans="1:11" ht="15.75" x14ac:dyDescent="0.25">
      <c r="A32" s="44" t="s">
        <v>29</v>
      </c>
      <c r="B32" s="45"/>
      <c r="C32" s="45"/>
      <c r="D32" s="45"/>
      <c r="E32" s="45"/>
      <c r="F32" s="45"/>
      <c r="G32" s="45"/>
      <c r="H32" s="45"/>
      <c r="I32" s="45"/>
      <c r="J32" s="46"/>
    </row>
    <row r="33" spans="1:11" x14ac:dyDescent="0.25">
      <c r="A33" s="19" t="s">
        <v>30</v>
      </c>
      <c r="B33" s="47" t="s">
        <v>83</v>
      </c>
      <c r="C33" s="47"/>
      <c r="D33" s="47"/>
      <c r="E33" s="47"/>
      <c r="F33" s="47"/>
      <c r="G33" s="47"/>
      <c r="H33" s="47"/>
      <c r="I33" s="47"/>
      <c r="J33" s="48"/>
      <c r="K33" s="1"/>
    </row>
    <row r="34" spans="1:11" ht="15" customHeight="1" x14ac:dyDescent="0.25">
      <c r="A34" s="19" t="s">
        <v>31</v>
      </c>
      <c r="B34" s="47" t="s">
        <v>61</v>
      </c>
      <c r="C34" s="47"/>
      <c r="D34" s="47"/>
      <c r="E34" s="47"/>
      <c r="F34" s="47"/>
      <c r="G34" s="47"/>
      <c r="H34" s="47"/>
      <c r="I34" s="47"/>
      <c r="J34" s="48"/>
    </row>
    <row r="35" spans="1:11" x14ac:dyDescent="0.25">
      <c r="A35" s="19" t="s">
        <v>32</v>
      </c>
      <c r="B35" s="47"/>
      <c r="C35" s="47"/>
      <c r="D35" s="47"/>
      <c r="E35" s="47"/>
      <c r="F35" s="47"/>
      <c r="G35" s="47"/>
      <c r="H35" s="47"/>
      <c r="I35" s="47"/>
      <c r="J35" s="48"/>
    </row>
    <row r="36" spans="1:11" ht="85.5" customHeight="1" x14ac:dyDescent="0.25">
      <c r="A36" s="19" t="s">
        <v>33</v>
      </c>
      <c r="B36" s="47" t="s">
        <v>81</v>
      </c>
      <c r="C36" s="47"/>
      <c r="D36" s="47"/>
      <c r="E36" s="47"/>
      <c r="F36" s="47"/>
      <c r="G36" s="47"/>
      <c r="H36" s="47"/>
      <c r="I36" s="47"/>
      <c r="J36" s="48"/>
    </row>
    <row r="37" spans="1:11" ht="15.75" x14ac:dyDescent="0.25">
      <c r="A37" s="32" t="s">
        <v>79</v>
      </c>
      <c r="B37" s="33"/>
      <c r="C37" s="33"/>
      <c r="D37" s="33"/>
      <c r="E37" s="33"/>
      <c r="F37" s="33"/>
      <c r="G37" s="33"/>
      <c r="H37" s="33"/>
      <c r="I37" s="33"/>
      <c r="J37" s="34"/>
    </row>
    <row r="38" spans="1:11" ht="15.75" x14ac:dyDescent="0.25">
      <c r="A38" s="35" t="s">
        <v>35</v>
      </c>
      <c r="B38" s="36"/>
      <c r="C38" s="36"/>
      <c r="D38" s="36"/>
      <c r="E38" s="36"/>
      <c r="F38" s="36"/>
      <c r="G38" s="36"/>
      <c r="H38" s="36"/>
      <c r="I38" s="36"/>
      <c r="J38" s="37"/>
    </row>
    <row r="39" spans="1:11" x14ac:dyDescent="0.25">
      <c r="A39" s="38" t="s">
        <v>41</v>
      </c>
      <c r="B39" s="39"/>
      <c r="C39" s="39"/>
      <c r="D39" s="39"/>
      <c r="E39" s="39"/>
      <c r="F39" s="39"/>
      <c r="G39" s="39"/>
      <c r="H39" s="39"/>
      <c r="I39" s="39"/>
      <c r="J39" s="40"/>
      <c r="K39" s="1"/>
    </row>
    <row r="40" spans="1:11" ht="27.75" customHeight="1" x14ac:dyDescent="0.25">
      <c r="A40" s="25"/>
      <c r="B40" s="25"/>
      <c r="C40" s="25"/>
      <c r="D40" s="25"/>
      <c r="E40" s="25"/>
      <c r="F40" s="25"/>
      <c r="G40" s="25"/>
      <c r="H40" s="25"/>
      <c r="I40" s="25"/>
      <c r="J40" s="25"/>
    </row>
    <row r="41" spans="1:11" ht="27.75" customHeight="1" x14ac:dyDescent="0.25">
      <c r="A41" s="41"/>
      <c r="B41" s="41"/>
      <c r="C41" s="41"/>
      <c r="D41" s="41"/>
      <c r="E41" s="41"/>
      <c r="F41" s="41"/>
      <c r="G41" s="41"/>
      <c r="H41" s="41"/>
      <c r="I41" s="41"/>
      <c r="J41" s="41"/>
    </row>
    <row r="42" spans="1:11" ht="30.75" customHeight="1" x14ac:dyDescent="0.25">
      <c r="A42" s="32" t="s">
        <v>84</v>
      </c>
      <c r="B42" s="33"/>
      <c r="C42" s="33"/>
      <c r="D42" s="33"/>
      <c r="E42" s="33"/>
      <c r="F42" s="33"/>
      <c r="G42" s="33"/>
      <c r="H42" s="33"/>
      <c r="I42" s="33"/>
      <c r="J42" s="34"/>
    </row>
    <row r="43" spans="1:11" ht="15.75" x14ac:dyDescent="0.25">
      <c r="A43" s="44" t="s">
        <v>5</v>
      </c>
      <c r="B43" s="45"/>
      <c r="C43" s="45"/>
      <c r="D43" s="45"/>
      <c r="E43" s="45"/>
      <c r="F43" s="45"/>
      <c r="G43" s="45"/>
      <c r="H43" s="45"/>
      <c r="I43" s="45"/>
      <c r="J43" s="46"/>
    </row>
    <row r="44" spans="1:11" x14ac:dyDescent="0.25">
      <c r="A44" s="6" t="s">
        <v>6</v>
      </c>
      <c r="B44" s="67" t="s">
        <v>49</v>
      </c>
      <c r="C44" s="68"/>
      <c r="D44" s="68"/>
      <c r="E44" s="68"/>
      <c r="F44" s="68"/>
      <c r="G44" s="68"/>
      <c r="H44" s="68"/>
      <c r="I44" s="68"/>
      <c r="J44" s="69"/>
    </row>
    <row r="45" spans="1:11" x14ac:dyDescent="0.25">
      <c r="A45" s="23" t="s">
        <v>36</v>
      </c>
      <c r="B45" s="67" t="s">
        <v>50</v>
      </c>
      <c r="C45" s="68"/>
      <c r="D45" s="68"/>
      <c r="E45" s="68"/>
      <c r="F45" s="68"/>
      <c r="G45" s="68"/>
      <c r="H45" s="68"/>
      <c r="I45" s="68"/>
      <c r="J45" s="69"/>
    </row>
    <row r="46" spans="1:11" x14ac:dyDescent="0.25">
      <c r="A46" s="23" t="s">
        <v>37</v>
      </c>
      <c r="B46" s="67" t="s">
        <v>51</v>
      </c>
      <c r="C46" s="68"/>
      <c r="D46" s="68"/>
      <c r="E46" s="68"/>
      <c r="F46" s="68"/>
      <c r="G46" s="68"/>
      <c r="H46" s="68"/>
      <c r="I46" s="68"/>
      <c r="J46" s="69"/>
    </row>
    <row r="47" spans="1:11" x14ac:dyDescent="0.25">
      <c r="A47" s="6" t="s">
        <v>7</v>
      </c>
      <c r="B47" s="70" t="s">
        <v>56</v>
      </c>
      <c r="C47" s="70"/>
      <c r="D47" s="70"/>
      <c r="E47" s="70"/>
      <c r="F47" s="70"/>
      <c r="G47" s="70"/>
      <c r="H47" s="70"/>
      <c r="I47" s="70"/>
      <c r="J47" s="70"/>
    </row>
    <row r="48" spans="1:11" x14ac:dyDescent="0.25">
      <c r="A48" s="6" t="s">
        <v>8</v>
      </c>
      <c r="B48" s="70" t="s">
        <v>57</v>
      </c>
      <c r="C48" s="70"/>
      <c r="D48" s="70"/>
      <c r="E48" s="70"/>
      <c r="F48" s="70"/>
      <c r="G48" s="70"/>
      <c r="H48" s="70"/>
      <c r="I48" s="70"/>
      <c r="J48" s="70"/>
    </row>
    <row r="49" spans="1:10" ht="15.75" x14ac:dyDescent="0.25">
      <c r="A49" s="32" t="s">
        <v>9</v>
      </c>
      <c r="B49" s="33"/>
      <c r="C49" s="33"/>
      <c r="D49" s="33"/>
      <c r="E49" s="33"/>
      <c r="F49" s="33"/>
      <c r="G49" s="33"/>
      <c r="H49" s="33"/>
      <c r="I49" s="33"/>
      <c r="J49" s="34"/>
    </row>
    <row r="50" spans="1:10" ht="31.5" customHeight="1" x14ac:dyDescent="0.25">
      <c r="A50" s="6" t="s">
        <v>10</v>
      </c>
      <c r="B50" s="24">
        <v>1</v>
      </c>
      <c r="C50" s="66" t="s">
        <v>97</v>
      </c>
      <c r="D50" s="66"/>
      <c r="E50" s="66"/>
      <c r="F50" s="66"/>
      <c r="G50" s="66"/>
      <c r="H50" s="66"/>
      <c r="I50" s="66"/>
      <c r="J50" s="66"/>
    </row>
    <row r="51" spans="1:10" ht="31.5" customHeight="1" x14ac:dyDescent="0.25">
      <c r="A51" s="6" t="s">
        <v>11</v>
      </c>
      <c r="B51" s="9">
        <v>1.1000000000000001</v>
      </c>
      <c r="C51" s="66" t="s">
        <v>98</v>
      </c>
      <c r="D51" s="66"/>
      <c r="E51" s="66"/>
      <c r="F51" s="66"/>
      <c r="G51" s="66"/>
      <c r="H51" s="66"/>
      <c r="I51" s="66"/>
      <c r="J51" s="66"/>
    </row>
    <row r="52" spans="1:10" ht="31.5" customHeight="1" x14ac:dyDescent="0.25">
      <c r="A52" s="6" t="s">
        <v>12</v>
      </c>
      <c r="B52" s="9" t="s">
        <v>58</v>
      </c>
      <c r="C52" s="66" t="s">
        <v>99</v>
      </c>
      <c r="D52" s="66"/>
      <c r="E52" s="66"/>
      <c r="F52" s="66"/>
      <c r="G52" s="66"/>
      <c r="H52" s="66"/>
      <c r="I52" s="66"/>
      <c r="J52" s="66"/>
    </row>
    <row r="53" spans="1:10" ht="15.75" x14ac:dyDescent="0.25">
      <c r="A53" s="32" t="s">
        <v>13</v>
      </c>
      <c r="B53" s="33"/>
      <c r="C53" s="33"/>
      <c r="D53" s="33"/>
      <c r="E53" s="33"/>
      <c r="F53" s="33"/>
      <c r="G53" s="33"/>
      <c r="H53" s="33"/>
      <c r="I53" s="33"/>
      <c r="J53" s="34"/>
    </row>
    <row r="54" spans="1:10" x14ac:dyDescent="0.25">
      <c r="A54" s="6" t="s">
        <v>14</v>
      </c>
      <c r="B54" s="47" t="s">
        <v>54</v>
      </c>
      <c r="C54" s="47"/>
      <c r="D54" s="47"/>
      <c r="E54" s="47"/>
      <c r="F54" s="47"/>
      <c r="G54" s="47"/>
      <c r="H54" s="47"/>
      <c r="I54" s="47"/>
      <c r="J54" s="48"/>
    </row>
    <row r="55" spans="1:10" x14ac:dyDescent="0.25">
      <c r="A55" s="10" t="s">
        <v>15</v>
      </c>
      <c r="B55" s="47" t="s">
        <v>63</v>
      </c>
      <c r="C55" s="47"/>
      <c r="D55" s="47"/>
      <c r="E55" s="47"/>
      <c r="F55" s="47"/>
      <c r="G55" s="47"/>
      <c r="H55" s="47"/>
      <c r="I55" s="47"/>
      <c r="J55" s="48"/>
    </row>
    <row r="56" spans="1:10" x14ac:dyDescent="0.25">
      <c r="A56" s="10" t="s">
        <v>16</v>
      </c>
      <c r="B56" s="47" t="s">
        <v>64</v>
      </c>
      <c r="C56" s="47"/>
      <c r="D56" s="47"/>
      <c r="E56" s="47"/>
      <c r="F56" s="47"/>
      <c r="G56" s="47"/>
      <c r="H56" s="47"/>
      <c r="I56" s="47"/>
      <c r="J56" s="48"/>
    </row>
    <row r="57" spans="1:10" x14ac:dyDescent="0.25">
      <c r="A57" s="10" t="s">
        <v>38</v>
      </c>
      <c r="B57" s="47" t="s">
        <v>75</v>
      </c>
      <c r="C57" s="47"/>
      <c r="D57" s="47"/>
      <c r="E57" s="47"/>
      <c r="F57" s="47"/>
      <c r="G57" s="47"/>
      <c r="H57" s="47"/>
      <c r="I57" s="47"/>
      <c r="J57" s="48"/>
    </row>
    <row r="58" spans="1:10" ht="15.75" x14ac:dyDescent="0.25">
      <c r="A58" s="32" t="s">
        <v>17</v>
      </c>
      <c r="B58" s="33"/>
      <c r="C58" s="33"/>
      <c r="D58" s="33"/>
      <c r="E58" s="33"/>
      <c r="F58" s="33"/>
      <c r="G58" s="33"/>
      <c r="H58" s="33"/>
      <c r="I58" s="33"/>
      <c r="J58" s="34"/>
    </row>
    <row r="59" spans="1:10" ht="15.75" x14ac:dyDescent="0.25">
      <c r="A59" s="44" t="s">
        <v>18</v>
      </c>
      <c r="B59" s="45"/>
      <c r="C59" s="45"/>
      <c r="D59" s="45"/>
      <c r="E59" s="45"/>
      <c r="F59" s="45"/>
      <c r="G59" s="45"/>
      <c r="H59" s="45"/>
      <c r="I59" s="45"/>
      <c r="J59" s="46"/>
    </row>
    <row r="60" spans="1:10" x14ac:dyDescent="0.25">
      <c r="A60" s="61" t="s">
        <v>19</v>
      </c>
      <c r="B60" s="62"/>
      <c r="C60" s="63" t="s">
        <v>20</v>
      </c>
      <c r="D60" s="64"/>
      <c r="E60" s="64"/>
      <c r="F60" s="64" t="s">
        <v>21</v>
      </c>
      <c r="G60" s="64"/>
      <c r="H60" s="62"/>
      <c r="I60" s="63" t="s">
        <v>22</v>
      </c>
      <c r="J60" s="65"/>
    </row>
    <row r="61" spans="1:10" x14ac:dyDescent="0.25">
      <c r="A61" s="54">
        <v>564699065</v>
      </c>
      <c r="B61" s="55"/>
      <c r="C61" s="56">
        <v>569259117.75</v>
      </c>
      <c r="D61" s="57"/>
      <c r="E61" s="58"/>
      <c r="F61" s="56">
        <v>189327554.38999999</v>
      </c>
      <c r="G61" s="57"/>
      <c r="H61" s="58"/>
      <c r="I61" s="59">
        <f>+F61/C61</f>
        <v>0.33258589715403813</v>
      </c>
      <c r="J61" s="60"/>
    </row>
    <row r="62" spans="1:10" ht="15.75" x14ac:dyDescent="0.25">
      <c r="A62" s="44" t="s">
        <v>23</v>
      </c>
      <c r="B62" s="45"/>
      <c r="C62" s="45"/>
      <c r="D62" s="45"/>
      <c r="E62" s="45"/>
      <c r="F62" s="45"/>
      <c r="G62" s="45"/>
      <c r="H62" s="45"/>
      <c r="I62" s="45"/>
      <c r="J62" s="46"/>
    </row>
    <row r="63" spans="1:10" x14ac:dyDescent="0.25">
      <c r="A63" s="7"/>
      <c r="B63"/>
      <c r="C63" s="49" t="s">
        <v>24</v>
      </c>
      <c r="D63" s="50"/>
      <c r="E63" s="51" t="s">
        <v>77</v>
      </c>
      <c r="F63" s="52"/>
      <c r="G63" s="51" t="s">
        <v>78</v>
      </c>
      <c r="H63" s="51"/>
      <c r="I63" s="49" t="s">
        <v>25</v>
      </c>
      <c r="J63" s="53"/>
    </row>
    <row r="64" spans="1:10" ht="38.25" x14ac:dyDescent="0.25">
      <c r="A64" s="11" t="s">
        <v>26</v>
      </c>
      <c r="B64" s="12" t="s">
        <v>27</v>
      </c>
      <c r="C64" s="12" t="s">
        <v>39</v>
      </c>
      <c r="D64" s="12" t="s">
        <v>40</v>
      </c>
      <c r="E64" s="12" t="s">
        <v>43</v>
      </c>
      <c r="F64" s="12" t="s">
        <v>44</v>
      </c>
      <c r="G64" s="12" t="s">
        <v>45</v>
      </c>
      <c r="H64" s="12" t="s">
        <v>46</v>
      </c>
      <c r="I64" s="12" t="s">
        <v>47</v>
      </c>
      <c r="J64" s="13" t="s">
        <v>48</v>
      </c>
    </row>
    <row r="65" spans="1:10" ht="36" x14ac:dyDescent="0.25">
      <c r="A65" s="14" t="s">
        <v>65</v>
      </c>
      <c r="B65" s="15" t="s">
        <v>66</v>
      </c>
      <c r="C65" s="16">
        <v>333</v>
      </c>
      <c r="D65" s="17">
        <v>569259117.75</v>
      </c>
      <c r="E65" s="17">
        <v>165</v>
      </c>
      <c r="F65" s="17">
        <v>222913999</v>
      </c>
      <c r="G65" s="18">
        <v>161</v>
      </c>
      <c r="H65" s="17">
        <v>165921453.44</v>
      </c>
      <c r="I65" s="27">
        <f>+Tabla136[[#This Row],[Física 
(E)]]/Tabla136[[#This Row],[Física
(C)]]</f>
        <v>0.97575757575757571</v>
      </c>
      <c r="J65" s="27">
        <f>+Tabla136[[#This Row],[Financiera 
 (F)]]/Tabla136[[#This Row],[Financiera
(D)]]</f>
        <v>0.74432944626326492</v>
      </c>
    </row>
    <row r="66" spans="1:10" ht="15.75" x14ac:dyDescent="0.25">
      <c r="A66" s="32" t="s">
        <v>28</v>
      </c>
      <c r="B66" s="33"/>
      <c r="C66" s="33"/>
      <c r="D66" s="33"/>
      <c r="E66" s="33"/>
      <c r="F66" s="33"/>
      <c r="G66" s="33"/>
      <c r="H66" s="33"/>
      <c r="I66" s="33"/>
      <c r="J66" s="34"/>
    </row>
    <row r="67" spans="1:10" ht="15.75" x14ac:dyDescent="0.25">
      <c r="A67" s="44" t="s">
        <v>29</v>
      </c>
      <c r="B67" s="45"/>
      <c r="C67" s="45"/>
      <c r="D67" s="45"/>
      <c r="E67" s="45"/>
      <c r="F67" s="45"/>
      <c r="G67" s="45"/>
      <c r="H67" s="45"/>
      <c r="I67" s="45"/>
      <c r="J67" s="46"/>
    </row>
    <row r="68" spans="1:10" x14ac:dyDescent="0.25">
      <c r="A68" s="19" t="s">
        <v>30</v>
      </c>
      <c r="B68" s="47" t="s">
        <v>52</v>
      </c>
      <c r="C68" s="47"/>
      <c r="D68" s="47"/>
      <c r="E68" s="47"/>
      <c r="F68" s="47"/>
      <c r="G68" s="47"/>
      <c r="H68" s="47"/>
      <c r="I68" s="47"/>
      <c r="J68" s="48"/>
    </row>
    <row r="69" spans="1:10" ht="30" x14ac:dyDescent="0.25">
      <c r="A69" s="19" t="s">
        <v>31</v>
      </c>
      <c r="B69" s="47" t="s">
        <v>67</v>
      </c>
      <c r="C69" s="47"/>
      <c r="D69" s="47"/>
      <c r="E69" s="47"/>
      <c r="F69" s="47"/>
      <c r="G69" s="47"/>
      <c r="H69" s="47"/>
      <c r="I69" s="47"/>
      <c r="J69" s="48"/>
    </row>
    <row r="70" spans="1:10" x14ac:dyDescent="0.25">
      <c r="A70" s="19" t="s">
        <v>32</v>
      </c>
      <c r="B70" s="47"/>
      <c r="C70" s="47"/>
      <c r="D70" s="47"/>
      <c r="E70" s="47"/>
      <c r="F70" s="47"/>
      <c r="G70" s="47"/>
      <c r="H70" s="47"/>
      <c r="I70" s="47"/>
      <c r="J70" s="48"/>
    </row>
    <row r="71" spans="1:10" ht="30" x14ac:dyDescent="0.25">
      <c r="A71" s="19" t="s">
        <v>33</v>
      </c>
      <c r="B71" s="47" t="s">
        <v>82</v>
      </c>
      <c r="C71" s="47"/>
      <c r="D71" s="47"/>
      <c r="E71" s="47"/>
      <c r="F71" s="47"/>
      <c r="G71" s="47"/>
      <c r="H71" s="47"/>
      <c r="I71" s="47"/>
      <c r="J71" s="48"/>
    </row>
    <row r="72" spans="1:10" ht="15.75" x14ac:dyDescent="0.25">
      <c r="A72" s="32" t="s">
        <v>34</v>
      </c>
      <c r="B72" s="33"/>
      <c r="C72" s="33"/>
      <c r="D72" s="33"/>
      <c r="E72" s="33"/>
      <c r="F72" s="33"/>
      <c r="G72" s="33"/>
      <c r="H72" s="33"/>
      <c r="I72" s="33"/>
      <c r="J72" s="34"/>
    </row>
    <row r="73" spans="1:10" ht="15.75" x14ac:dyDescent="0.25">
      <c r="A73" s="35" t="s">
        <v>35</v>
      </c>
      <c r="B73" s="36"/>
      <c r="C73" s="36"/>
      <c r="D73" s="36"/>
      <c r="E73" s="36"/>
      <c r="F73" s="36"/>
      <c r="G73" s="36"/>
      <c r="H73" s="36"/>
      <c r="I73" s="36"/>
      <c r="J73" s="37"/>
    </row>
    <row r="74" spans="1:10" x14ac:dyDescent="0.25">
      <c r="A74" s="38" t="s">
        <v>41</v>
      </c>
      <c r="B74" s="39"/>
      <c r="C74" s="39"/>
      <c r="D74" s="39"/>
      <c r="E74" s="39"/>
      <c r="F74" s="39"/>
      <c r="G74" s="39"/>
      <c r="H74" s="39"/>
      <c r="I74" s="39"/>
      <c r="J74" s="40"/>
    </row>
    <row r="75" spans="1:10" x14ac:dyDescent="0.25">
      <c r="A75" s="25"/>
      <c r="B75" s="25"/>
      <c r="C75" s="25"/>
      <c r="D75" s="25"/>
      <c r="E75" s="25"/>
      <c r="F75" s="25"/>
      <c r="G75" s="25"/>
      <c r="H75" s="25"/>
      <c r="I75" s="25"/>
      <c r="J75" s="25"/>
    </row>
    <row r="76" spans="1:10" x14ac:dyDescent="0.25">
      <c r="A76" s="41" t="s">
        <v>42</v>
      </c>
      <c r="B76" s="41"/>
      <c r="C76" s="41"/>
      <c r="D76" s="41"/>
      <c r="E76" s="41"/>
      <c r="F76" s="41"/>
      <c r="G76" s="41"/>
      <c r="H76" s="41"/>
      <c r="I76" s="41"/>
      <c r="J76" s="41"/>
    </row>
    <row r="79" spans="1:10" ht="15.75" x14ac:dyDescent="0.25">
      <c r="A79" s="32" t="s">
        <v>84</v>
      </c>
      <c r="B79" s="33"/>
      <c r="C79" s="33"/>
      <c r="D79" s="33"/>
      <c r="E79" s="33"/>
      <c r="F79" s="33"/>
      <c r="G79" s="33"/>
      <c r="H79" s="33"/>
      <c r="I79" s="33"/>
      <c r="J79" s="34"/>
    </row>
    <row r="80" spans="1:10" ht="15.75" x14ac:dyDescent="0.25">
      <c r="A80" s="44" t="s">
        <v>5</v>
      </c>
      <c r="B80" s="45"/>
      <c r="C80" s="45"/>
      <c r="D80" s="45"/>
      <c r="E80" s="45"/>
      <c r="F80" s="45"/>
      <c r="G80" s="45"/>
      <c r="H80" s="45"/>
      <c r="I80" s="45"/>
      <c r="J80" s="46"/>
    </row>
    <row r="81" spans="1:10" x14ac:dyDescent="0.25">
      <c r="A81" s="6" t="s">
        <v>6</v>
      </c>
      <c r="B81" s="67" t="s">
        <v>49</v>
      </c>
      <c r="C81" s="68"/>
      <c r="D81" s="68"/>
      <c r="E81" s="68"/>
      <c r="F81" s="68"/>
      <c r="G81" s="68"/>
      <c r="H81" s="68"/>
      <c r="I81" s="68"/>
      <c r="J81" s="69"/>
    </row>
    <row r="82" spans="1:10" x14ac:dyDescent="0.25">
      <c r="A82" s="23" t="s">
        <v>36</v>
      </c>
      <c r="B82" s="67" t="s">
        <v>50</v>
      </c>
      <c r="C82" s="68"/>
      <c r="D82" s="68"/>
      <c r="E82" s="68"/>
      <c r="F82" s="68"/>
      <c r="G82" s="68"/>
      <c r="H82" s="68"/>
      <c r="I82" s="68"/>
      <c r="J82" s="69"/>
    </row>
    <row r="83" spans="1:10" x14ac:dyDescent="0.25">
      <c r="A83" s="23" t="s">
        <v>37</v>
      </c>
      <c r="B83" s="67" t="s">
        <v>51</v>
      </c>
      <c r="C83" s="68"/>
      <c r="D83" s="68"/>
      <c r="E83" s="68"/>
      <c r="F83" s="68"/>
      <c r="G83" s="68"/>
      <c r="H83" s="68"/>
      <c r="I83" s="68"/>
      <c r="J83" s="69"/>
    </row>
    <row r="84" spans="1:10" x14ac:dyDescent="0.25">
      <c r="A84" s="6" t="s">
        <v>7</v>
      </c>
      <c r="B84" s="70" t="s">
        <v>56</v>
      </c>
      <c r="C84" s="70"/>
      <c r="D84" s="70"/>
      <c r="E84" s="70"/>
      <c r="F84" s="70"/>
      <c r="G84" s="70"/>
      <c r="H84" s="70"/>
      <c r="I84" s="70"/>
      <c r="J84" s="70"/>
    </row>
    <row r="85" spans="1:10" x14ac:dyDescent="0.25">
      <c r="A85" s="6" t="s">
        <v>8</v>
      </c>
      <c r="B85" s="70" t="s">
        <v>57</v>
      </c>
      <c r="C85" s="70"/>
      <c r="D85" s="70"/>
      <c r="E85" s="70"/>
      <c r="F85" s="70"/>
      <c r="G85" s="70"/>
      <c r="H85" s="70"/>
      <c r="I85" s="70"/>
      <c r="J85" s="70"/>
    </row>
    <row r="86" spans="1:10" ht="15.75" x14ac:dyDescent="0.25">
      <c r="A86" s="32" t="s">
        <v>9</v>
      </c>
      <c r="B86" s="33"/>
      <c r="C86" s="33"/>
      <c r="D86" s="33"/>
      <c r="E86" s="33"/>
      <c r="F86" s="33"/>
      <c r="G86" s="33"/>
      <c r="H86" s="33"/>
      <c r="I86" s="33"/>
      <c r="J86" s="34"/>
    </row>
    <row r="87" spans="1:10" ht="24" customHeight="1" x14ac:dyDescent="0.25">
      <c r="A87" s="6" t="s">
        <v>10</v>
      </c>
      <c r="B87" s="24">
        <v>1</v>
      </c>
      <c r="C87" s="66" t="s">
        <v>97</v>
      </c>
      <c r="D87" s="66"/>
      <c r="E87" s="66"/>
      <c r="F87" s="66"/>
      <c r="G87" s="66"/>
      <c r="H87" s="66"/>
      <c r="I87" s="66"/>
      <c r="J87" s="66"/>
    </row>
    <row r="88" spans="1:10" ht="24" customHeight="1" x14ac:dyDescent="0.25">
      <c r="A88" s="6" t="s">
        <v>11</v>
      </c>
      <c r="B88" s="9">
        <v>1.1000000000000001</v>
      </c>
      <c r="C88" s="66" t="s">
        <v>98</v>
      </c>
      <c r="D88" s="66"/>
      <c r="E88" s="66"/>
      <c r="F88" s="66"/>
      <c r="G88" s="66"/>
      <c r="H88" s="66"/>
      <c r="I88" s="66"/>
      <c r="J88" s="66"/>
    </row>
    <row r="89" spans="1:10" ht="27.75" customHeight="1" x14ac:dyDescent="0.25">
      <c r="A89" s="6" t="s">
        <v>12</v>
      </c>
      <c r="B89" s="9" t="s">
        <v>58</v>
      </c>
      <c r="C89" s="66" t="s">
        <v>99</v>
      </c>
      <c r="D89" s="66"/>
      <c r="E89" s="66"/>
      <c r="F89" s="66"/>
      <c r="G89" s="66"/>
      <c r="H89" s="66"/>
      <c r="I89" s="66"/>
      <c r="J89" s="66"/>
    </row>
    <row r="90" spans="1:10" ht="15.75" x14ac:dyDescent="0.25">
      <c r="A90" s="32" t="s">
        <v>13</v>
      </c>
      <c r="B90" s="33"/>
      <c r="C90" s="33"/>
      <c r="D90" s="33"/>
      <c r="E90" s="33"/>
      <c r="F90" s="33"/>
      <c r="G90" s="33"/>
      <c r="H90" s="33"/>
      <c r="I90" s="33"/>
      <c r="J90" s="34"/>
    </row>
    <row r="91" spans="1:10" x14ac:dyDescent="0.25">
      <c r="A91" s="6" t="s">
        <v>14</v>
      </c>
      <c r="B91" s="47" t="s">
        <v>86</v>
      </c>
      <c r="C91" s="47"/>
      <c r="D91" s="47"/>
      <c r="E91" s="47"/>
      <c r="F91" s="47"/>
      <c r="G91" s="47"/>
      <c r="H91" s="47"/>
      <c r="I91" s="47"/>
      <c r="J91" s="48"/>
    </row>
    <row r="92" spans="1:10" x14ac:dyDescent="0.25">
      <c r="A92" s="10" t="s">
        <v>15</v>
      </c>
      <c r="B92" s="47" t="s">
        <v>68</v>
      </c>
      <c r="C92" s="47"/>
      <c r="D92" s="47"/>
      <c r="E92" s="47"/>
      <c r="F92" s="47"/>
      <c r="G92" s="47"/>
      <c r="H92" s="47"/>
      <c r="I92" s="47"/>
      <c r="J92" s="48"/>
    </row>
    <row r="93" spans="1:10" x14ac:dyDescent="0.25">
      <c r="A93" s="10" t="s">
        <v>16</v>
      </c>
      <c r="B93" s="47" t="s">
        <v>69</v>
      </c>
      <c r="C93" s="47"/>
      <c r="D93" s="47"/>
      <c r="E93" s="47"/>
      <c r="F93" s="47"/>
      <c r="G93" s="47"/>
      <c r="H93" s="47"/>
      <c r="I93" s="47"/>
      <c r="J93" s="48"/>
    </row>
    <row r="94" spans="1:10" x14ac:dyDescent="0.25">
      <c r="A94" s="10" t="s">
        <v>38</v>
      </c>
      <c r="B94" s="47" t="s">
        <v>76</v>
      </c>
      <c r="C94" s="47"/>
      <c r="D94" s="47"/>
      <c r="E94" s="47"/>
      <c r="F94" s="47"/>
      <c r="G94" s="47"/>
      <c r="H94" s="47"/>
      <c r="I94" s="47"/>
      <c r="J94" s="48"/>
    </row>
    <row r="95" spans="1:10" ht="15.75" x14ac:dyDescent="0.25">
      <c r="A95" s="32" t="s">
        <v>17</v>
      </c>
      <c r="B95" s="33"/>
      <c r="C95" s="33"/>
      <c r="D95" s="33"/>
      <c r="E95" s="33"/>
      <c r="F95" s="33"/>
      <c r="G95" s="33"/>
      <c r="H95" s="33"/>
      <c r="I95" s="33"/>
      <c r="J95" s="34"/>
    </row>
    <row r="96" spans="1:10" ht="15.75" x14ac:dyDescent="0.25">
      <c r="A96" s="44" t="s">
        <v>18</v>
      </c>
      <c r="B96" s="45"/>
      <c r="C96" s="45"/>
      <c r="D96" s="45"/>
      <c r="E96" s="45"/>
      <c r="F96" s="45"/>
      <c r="G96" s="45"/>
      <c r="H96" s="45"/>
      <c r="I96" s="45"/>
      <c r="J96" s="46"/>
    </row>
    <row r="97" spans="1:10" x14ac:dyDescent="0.25">
      <c r="A97" s="61" t="s">
        <v>19</v>
      </c>
      <c r="B97" s="62"/>
      <c r="C97" s="63" t="s">
        <v>20</v>
      </c>
      <c r="D97" s="64"/>
      <c r="E97" s="64"/>
      <c r="F97" s="64" t="s">
        <v>21</v>
      </c>
      <c r="G97" s="64"/>
      <c r="H97" s="62"/>
      <c r="I97" s="63" t="s">
        <v>22</v>
      </c>
      <c r="J97" s="65"/>
    </row>
    <row r="98" spans="1:10" x14ac:dyDescent="0.25">
      <c r="A98" s="54">
        <v>307758408</v>
      </c>
      <c r="B98" s="55"/>
      <c r="C98" s="56">
        <v>302512515.01999998</v>
      </c>
      <c r="D98" s="57"/>
      <c r="E98" s="58"/>
      <c r="F98" s="56">
        <v>87918331.579999998</v>
      </c>
      <c r="G98" s="57"/>
      <c r="H98" s="58"/>
      <c r="I98" s="59">
        <f>+F98/C98</f>
        <v>0.29062708884684479</v>
      </c>
      <c r="J98" s="60"/>
    </row>
    <row r="99" spans="1:10" ht="15.75" x14ac:dyDescent="0.25">
      <c r="A99" s="44" t="s">
        <v>23</v>
      </c>
      <c r="B99" s="45"/>
      <c r="C99" s="45"/>
      <c r="D99" s="45"/>
      <c r="E99" s="45"/>
      <c r="F99" s="45"/>
      <c r="G99" s="45"/>
      <c r="H99" s="45"/>
      <c r="I99" s="45"/>
      <c r="J99" s="46"/>
    </row>
    <row r="100" spans="1:10" x14ac:dyDescent="0.25">
      <c r="A100" s="7"/>
      <c r="B100"/>
      <c r="C100" s="49" t="s">
        <v>24</v>
      </c>
      <c r="D100" s="50"/>
      <c r="E100" s="51" t="s">
        <v>77</v>
      </c>
      <c r="F100" s="52"/>
      <c r="G100" s="51" t="s">
        <v>78</v>
      </c>
      <c r="H100" s="51"/>
      <c r="I100" s="49" t="s">
        <v>25</v>
      </c>
      <c r="J100" s="53"/>
    </row>
    <row r="101" spans="1:10" ht="38.25" x14ac:dyDescent="0.25">
      <c r="A101" s="11" t="s">
        <v>26</v>
      </c>
      <c r="B101" s="12" t="s">
        <v>27</v>
      </c>
      <c r="C101" s="12" t="s">
        <v>39</v>
      </c>
      <c r="D101" s="12" t="s">
        <v>40</v>
      </c>
      <c r="E101" s="12" t="s">
        <v>43</v>
      </c>
      <c r="F101" s="12" t="s">
        <v>44</v>
      </c>
      <c r="G101" s="12" t="s">
        <v>45</v>
      </c>
      <c r="H101" s="12" t="s">
        <v>46</v>
      </c>
      <c r="I101" s="12" t="s">
        <v>47</v>
      </c>
      <c r="J101" s="13" t="s">
        <v>48</v>
      </c>
    </row>
    <row r="102" spans="1:10" ht="60" x14ac:dyDescent="0.25">
      <c r="A102" s="14" t="s">
        <v>88</v>
      </c>
      <c r="B102" s="15" t="s">
        <v>70</v>
      </c>
      <c r="C102" s="16">
        <v>80</v>
      </c>
      <c r="D102" s="17">
        <v>302512515.01999998</v>
      </c>
      <c r="E102" s="17">
        <v>40</v>
      </c>
      <c r="F102" s="17">
        <v>118195949</v>
      </c>
      <c r="G102" s="18">
        <v>63</v>
      </c>
      <c r="H102" s="17">
        <v>76204219.530000001</v>
      </c>
      <c r="I102" s="27">
        <f>+Tabla1347[[#This Row],[Física 
(E)]]/Tabla1347[[#This Row],[Física
(C)]]</f>
        <v>1.575</v>
      </c>
      <c r="J102" s="27">
        <f>+Tabla1347[[#This Row],[Financiera 
 (F)]]/Tabla1347[[#This Row],[Financiera
(D)]]</f>
        <v>0.64472784536803374</v>
      </c>
    </row>
    <row r="103" spans="1:10" ht="15.75" x14ac:dyDescent="0.25">
      <c r="A103" s="32" t="s">
        <v>28</v>
      </c>
      <c r="B103" s="33"/>
      <c r="C103" s="33"/>
      <c r="D103" s="33"/>
      <c r="E103" s="33"/>
      <c r="F103" s="33"/>
      <c r="G103" s="33"/>
      <c r="H103" s="33"/>
      <c r="I103" s="33"/>
      <c r="J103" s="34"/>
    </row>
    <row r="104" spans="1:10" ht="15.75" x14ac:dyDescent="0.25">
      <c r="A104" s="44" t="s">
        <v>29</v>
      </c>
      <c r="B104" s="45"/>
      <c r="C104" s="45"/>
      <c r="D104" s="45"/>
      <c r="E104" s="45"/>
      <c r="F104" s="45"/>
      <c r="G104" s="45"/>
      <c r="H104" s="45"/>
      <c r="I104" s="45"/>
      <c r="J104" s="46"/>
    </row>
    <row r="105" spans="1:10" x14ac:dyDescent="0.25">
      <c r="A105" s="19" t="s">
        <v>30</v>
      </c>
      <c r="B105" s="47" t="s">
        <v>53</v>
      </c>
      <c r="C105" s="47"/>
      <c r="D105" s="47"/>
      <c r="E105" s="47"/>
      <c r="F105" s="47"/>
      <c r="G105" s="47"/>
      <c r="H105" s="47"/>
      <c r="I105" s="47"/>
      <c r="J105" s="48"/>
    </row>
    <row r="106" spans="1:10" ht="30" x14ac:dyDescent="0.25">
      <c r="A106" s="19" t="s">
        <v>31</v>
      </c>
      <c r="B106" s="47" t="s">
        <v>87</v>
      </c>
      <c r="C106" s="47"/>
      <c r="D106" s="47"/>
      <c r="E106" s="47"/>
      <c r="F106" s="47"/>
      <c r="G106" s="47"/>
      <c r="H106" s="47"/>
      <c r="I106" s="47"/>
      <c r="J106" s="48"/>
    </row>
    <row r="107" spans="1:10" x14ac:dyDescent="0.25">
      <c r="A107" s="19" t="s">
        <v>32</v>
      </c>
      <c r="B107" s="47"/>
      <c r="C107" s="47"/>
      <c r="D107" s="47"/>
      <c r="E107" s="47"/>
      <c r="F107" s="47"/>
      <c r="G107" s="47"/>
      <c r="H107" s="47"/>
      <c r="I107" s="47"/>
      <c r="J107" s="48"/>
    </row>
    <row r="108" spans="1:10" ht="30" x14ac:dyDescent="0.25">
      <c r="A108" s="19" t="s">
        <v>33</v>
      </c>
      <c r="B108" s="47" t="s">
        <v>91</v>
      </c>
      <c r="C108" s="47"/>
      <c r="D108" s="47"/>
      <c r="E108" s="47"/>
      <c r="F108" s="47"/>
      <c r="G108" s="47"/>
      <c r="H108" s="47"/>
      <c r="I108" s="47"/>
      <c r="J108" s="48"/>
    </row>
    <row r="109" spans="1:10" ht="15.75" x14ac:dyDescent="0.25">
      <c r="A109" s="32" t="s">
        <v>34</v>
      </c>
      <c r="B109" s="33"/>
      <c r="C109" s="33"/>
      <c r="D109" s="33"/>
      <c r="E109" s="33"/>
      <c r="F109" s="33"/>
      <c r="G109" s="33"/>
      <c r="H109" s="33"/>
      <c r="I109" s="33"/>
      <c r="J109" s="34"/>
    </row>
    <row r="110" spans="1:10" ht="15.75" x14ac:dyDescent="0.25">
      <c r="A110" s="35" t="s">
        <v>35</v>
      </c>
      <c r="B110" s="36"/>
      <c r="C110" s="36"/>
      <c r="D110" s="36"/>
      <c r="E110" s="36"/>
      <c r="F110" s="36"/>
      <c r="G110" s="36"/>
      <c r="H110" s="36"/>
      <c r="I110" s="36"/>
      <c r="J110" s="37"/>
    </row>
    <row r="111" spans="1:10" x14ac:dyDescent="0.25">
      <c r="A111" s="38" t="s">
        <v>41</v>
      </c>
      <c r="B111" s="39"/>
      <c r="C111" s="39"/>
      <c r="D111" s="39"/>
      <c r="E111" s="39"/>
      <c r="F111" s="39"/>
      <c r="G111" s="39"/>
      <c r="H111" s="39"/>
      <c r="I111" s="39"/>
      <c r="J111" s="40"/>
    </row>
    <row r="114" spans="1:10" ht="15.75" x14ac:dyDescent="0.25">
      <c r="A114" s="32" t="s">
        <v>84</v>
      </c>
      <c r="B114" s="33"/>
      <c r="C114" s="33"/>
      <c r="D114" s="33"/>
      <c r="E114" s="33"/>
      <c r="F114" s="33"/>
      <c r="G114" s="33"/>
      <c r="H114" s="33"/>
      <c r="I114" s="33"/>
      <c r="J114" s="34"/>
    </row>
    <row r="115" spans="1:10" ht="15.75" x14ac:dyDescent="0.25">
      <c r="A115" s="44" t="s">
        <v>5</v>
      </c>
      <c r="B115" s="45"/>
      <c r="C115" s="45"/>
      <c r="D115" s="45"/>
      <c r="E115" s="45"/>
      <c r="F115" s="45"/>
      <c r="G115" s="45"/>
      <c r="H115" s="45"/>
      <c r="I115" s="45"/>
      <c r="J115" s="46"/>
    </row>
    <row r="116" spans="1:10" x14ac:dyDescent="0.25">
      <c r="A116" s="6" t="s">
        <v>6</v>
      </c>
      <c r="B116" s="67" t="s">
        <v>49</v>
      </c>
      <c r="C116" s="68"/>
      <c r="D116" s="68"/>
      <c r="E116" s="68"/>
      <c r="F116" s="68"/>
      <c r="G116" s="68"/>
      <c r="H116" s="68"/>
      <c r="I116" s="68"/>
      <c r="J116" s="69"/>
    </row>
    <row r="117" spans="1:10" x14ac:dyDescent="0.25">
      <c r="A117" s="23" t="s">
        <v>36</v>
      </c>
      <c r="B117" s="67" t="s">
        <v>50</v>
      </c>
      <c r="C117" s="68"/>
      <c r="D117" s="68"/>
      <c r="E117" s="68"/>
      <c r="F117" s="68"/>
      <c r="G117" s="68"/>
      <c r="H117" s="68"/>
      <c r="I117" s="68"/>
      <c r="J117" s="69"/>
    </row>
    <row r="118" spans="1:10" x14ac:dyDescent="0.25">
      <c r="A118" s="23" t="s">
        <v>37</v>
      </c>
      <c r="B118" s="67" t="s">
        <v>51</v>
      </c>
      <c r="C118" s="68"/>
      <c r="D118" s="68"/>
      <c r="E118" s="68"/>
      <c r="F118" s="68"/>
      <c r="G118" s="68"/>
      <c r="H118" s="68"/>
      <c r="I118" s="68"/>
      <c r="J118" s="69"/>
    </row>
    <row r="119" spans="1:10" x14ac:dyDescent="0.25">
      <c r="A119" s="6" t="s">
        <v>7</v>
      </c>
      <c r="B119" s="70" t="s">
        <v>56</v>
      </c>
      <c r="C119" s="70"/>
      <c r="D119" s="70"/>
      <c r="E119" s="70"/>
      <c r="F119" s="70"/>
      <c r="G119" s="70"/>
      <c r="H119" s="70"/>
      <c r="I119" s="70"/>
      <c r="J119" s="70"/>
    </row>
    <row r="120" spans="1:10" x14ac:dyDescent="0.25">
      <c r="A120" s="6" t="s">
        <v>8</v>
      </c>
      <c r="B120" s="70" t="s">
        <v>57</v>
      </c>
      <c r="C120" s="70"/>
      <c r="D120" s="70"/>
      <c r="E120" s="70"/>
      <c r="F120" s="70"/>
      <c r="G120" s="70"/>
      <c r="H120" s="70"/>
      <c r="I120" s="70"/>
      <c r="J120" s="70"/>
    </row>
    <row r="121" spans="1:10" ht="15.75" x14ac:dyDescent="0.25">
      <c r="A121" s="32" t="s">
        <v>9</v>
      </c>
      <c r="B121" s="33"/>
      <c r="C121" s="33"/>
      <c r="D121" s="33"/>
      <c r="E121" s="33"/>
      <c r="F121" s="33"/>
      <c r="G121" s="33"/>
      <c r="H121" s="33"/>
      <c r="I121" s="33"/>
      <c r="J121" s="34"/>
    </row>
    <row r="122" spans="1:10" ht="21.75" customHeight="1" x14ac:dyDescent="0.25">
      <c r="A122" s="6" t="s">
        <v>10</v>
      </c>
      <c r="B122" s="24">
        <v>1</v>
      </c>
      <c r="C122" s="66" t="s">
        <v>97</v>
      </c>
      <c r="D122" s="66"/>
      <c r="E122" s="66"/>
      <c r="F122" s="66"/>
      <c r="G122" s="66"/>
      <c r="H122" s="66"/>
      <c r="I122" s="66"/>
      <c r="J122" s="66"/>
    </row>
    <row r="123" spans="1:10" ht="21.75" customHeight="1" x14ac:dyDescent="0.25">
      <c r="A123" s="6" t="s">
        <v>11</v>
      </c>
      <c r="B123" s="24">
        <v>1.1000000000000001</v>
      </c>
      <c r="C123" s="66" t="s">
        <v>98</v>
      </c>
      <c r="D123" s="66"/>
      <c r="E123" s="66"/>
      <c r="F123" s="66"/>
      <c r="G123" s="66"/>
      <c r="H123" s="66"/>
      <c r="I123" s="66"/>
      <c r="J123" s="66"/>
    </row>
    <row r="124" spans="1:10" ht="29.25" customHeight="1" x14ac:dyDescent="0.25">
      <c r="A124" s="6" t="s">
        <v>12</v>
      </c>
      <c r="B124" s="24" t="s">
        <v>58</v>
      </c>
      <c r="C124" s="66" t="s">
        <v>99</v>
      </c>
      <c r="D124" s="66"/>
      <c r="E124" s="66"/>
      <c r="F124" s="66"/>
      <c r="G124" s="66"/>
      <c r="H124" s="66"/>
      <c r="I124" s="66"/>
      <c r="J124" s="66"/>
    </row>
    <row r="125" spans="1:10" ht="15.75" x14ac:dyDescent="0.25">
      <c r="A125" s="32" t="s">
        <v>13</v>
      </c>
      <c r="B125" s="33"/>
      <c r="C125" s="33"/>
      <c r="D125" s="33"/>
      <c r="E125" s="33"/>
      <c r="F125" s="33"/>
      <c r="G125" s="33"/>
      <c r="H125" s="33"/>
      <c r="I125" s="33"/>
      <c r="J125" s="34"/>
    </row>
    <row r="126" spans="1:10" x14ac:dyDescent="0.25">
      <c r="A126" s="6" t="s">
        <v>14</v>
      </c>
      <c r="B126" s="47" t="s">
        <v>86</v>
      </c>
      <c r="C126" s="47"/>
      <c r="D126" s="47"/>
      <c r="E126" s="47"/>
      <c r="F126" s="47"/>
      <c r="G126" s="47"/>
      <c r="H126" s="47"/>
      <c r="I126" s="47"/>
      <c r="J126" s="48"/>
    </row>
    <row r="127" spans="1:10" x14ac:dyDescent="0.25">
      <c r="A127" s="10" t="s">
        <v>15</v>
      </c>
      <c r="B127" s="47" t="s">
        <v>68</v>
      </c>
      <c r="C127" s="47"/>
      <c r="D127" s="47"/>
      <c r="E127" s="47"/>
      <c r="F127" s="47"/>
      <c r="G127" s="47"/>
      <c r="H127" s="47"/>
      <c r="I127" s="47"/>
      <c r="J127" s="48"/>
    </row>
    <row r="128" spans="1:10" x14ac:dyDescent="0.25">
      <c r="A128" s="10" t="s">
        <v>16</v>
      </c>
      <c r="B128" s="47" t="s">
        <v>69</v>
      </c>
      <c r="C128" s="47"/>
      <c r="D128" s="47"/>
      <c r="E128" s="47"/>
      <c r="F128" s="47"/>
      <c r="G128" s="47"/>
      <c r="H128" s="47"/>
      <c r="I128" s="47"/>
      <c r="J128" s="48"/>
    </row>
    <row r="129" spans="1:10" x14ac:dyDescent="0.25">
      <c r="A129" s="10" t="s">
        <v>38</v>
      </c>
      <c r="B129" s="47" t="s">
        <v>76</v>
      </c>
      <c r="C129" s="47"/>
      <c r="D129" s="47"/>
      <c r="E129" s="47"/>
      <c r="F129" s="47"/>
      <c r="G129" s="47"/>
      <c r="H129" s="47"/>
      <c r="I129" s="47"/>
      <c r="J129" s="48"/>
    </row>
    <row r="130" spans="1:10" ht="15.75" x14ac:dyDescent="0.25">
      <c r="A130" s="32" t="s">
        <v>17</v>
      </c>
      <c r="B130" s="33"/>
      <c r="C130" s="33"/>
      <c r="D130" s="33"/>
      <c r="E130" s="33"/>
      <c r="F130" s="33"/>
      <c r="G130" s="33"/>
      <c r="H130" s="33"/>
      <c r="I130" s="33"/>
      <c r="J130" s="34"/>
    </row>
    <row r="131" spans="1:10" ht="15.75" x14ac:dyDescent="0.25">
      <c r="A131" s="44" t="s">
        <v>18</v>
      </c>
      <c r="B131" s="45"/>
      <c r="C131" s="45"/>
      <c r="D131" s="45"/>
      <c r="E131" s="45"/>
      <c r="F131" s="45"/>
      <c r="G131" s="45"/>
      <c r="H131" s="45"/>
      <c r="I131" s="45"/>
      <c r="J131" s="46"/>
    </row>
    <row r="132" spans="1:10" x14ac:dyDescent="0.25">
      <c r="A132" s="61" t="s">
        <v>19</v>
      </c>
      <c r="B132" s="62"/>
      <c r="C132" s="63" t="s">
        <v>20</v>
      </c>
      <c r="D132" s="64"/>
      <c r="E132" s="64"/>
      <c r="F132" s="64" t="s">
        <v>21</v>
      </c>
      <c r="G132" s="64"/>
      <c r="H132" s="62"/>
      <c r="I132" s="63" t="s">
        <v>22</v>
      </c>
      <c r="J132" s="65"/>
    </row>
    <row r="133" spans="1:10" x14ac:dyDescent="0.25">
      <c r="A133" s="54">
        <v>30851482</v>
      </c>
      <c r="B133" s="55"/>
      <c r="C133" s="56">
        <v>28422206.460000001</v>
      </c>
      <c r="D133" s="57"/>
      <c r="E133" s="58"/>
      <c r="F133" s="56">
        <v>7566776.2599999998</v>
      </c>
      <c r="G133" s="57"/>
      <c r="H133" s="58"/>
      <c r="I133" s="59">
        <f>+F133/C133</f>
        <v>0.26622761574296155</v>
      </c>
      <c r="J133" s="60"/>
    </row>
    <row r="134" spans="1:10" ht="15.75" x14ac:dyDescent="0.25">
      <c r="A134" s="44" t="s">
        <v>23</v>
      </c>
      <c r="B134" s="45"/>
      <c r="C134" s="45"/>
      <c r="D134" s="45"/>
      <c r="E134" s="45"/>
      <c r="F134" s="45"/>
      <c r="G134" s="45"/>
      <c r="H134" s="45"/>
      <c r="I134" s="45"/>
      <c r="J134" s="46"/>
    </row>
    <row r="135" spans="1:10" x14ac:dyDescent="0.25">
      <c r="A135" s="7"/>
      <c r="B135"/>
      <c r="C135" s="49" t="s">
        <v>24</v>
      </c>
      <c r="D135" s="50"/>
      <c r="E135" s="51" t="s">
        <v>77</v>
      </c>
      <c r="F135" s="52"/>
      <c r="G135" s="51" t="s">
        <v>78</v>
      </c>
      <c r="H135" s="51"/>
      <c r="I135" s="49" t="s">
        <v>25</v>
      </c>
      <c r="J135" s="53"/>
    </row>
    <row r="136" spans="1:10" ht="38.25" x14ac:dyDescent="0.25">
      <c r="A136" s="11" t="s">
        <v>26</v>
      </c>
      <c r="B136" s="12" t="s">
        <v>27</v>
      </c>
      <c r="C136" s="12" t="s">
        <v>39</v>
      </c>
      <c r="D136" s="12" t="s">
        <v>40</v>
      </c>
      <c r="E136" s="12" t="s">
        <v>43</v>
      </c>
      <c r="F136" s="12" t="s">
        <v>44</v>
      </c>
      <c r="G136" s="12" t="s">
        <v>45</v>
      </c>
      <c r="H136" s="12" t="s">
        <v>46</v>
      </c>
      <c r="I136" s="12" t="s">
        <v>47</v>
      </c>
      <c r="J136" s="13" t="s">
        <v>48</v>
      </c>
    </row>
    <row r="137" spans="1:10" ht="48" x14ac:dyDescent="0.25">
      <c r="A137" s="14" t="s">
        <v>71</v>
      </c>
      <c r="B137" s="15" t="s">
        <v>72</v>
      </c>
      <c r="C137" s="16">
        <v>11731</v>
      </c>
      <c r="D137" s="17">
        <v>28422206.460000001</v>
      </c>
      <c r="E137" s="17">
        <v>5925</v>
      </c>
      <c r="F137" s="17">
        <v>11940524</v>
      </c>
      <c r="G137" s="18">
        <v>6393</v>
      </c>
      <c r="H137" s="17">
        <v>6615159.1900000004</v>
      </c>
      <c r="I137" s="27">
        <f>+Tabla13458[[#This Row],[Física 
(E)]]/Tabla13458[[#This Row],[Física
(C)]]</f>
        <v>1.0789873417721518</v>
      </c>
      <c r="J137" s="27">
        <f>+Tabla13458[[#This Row],[Financiera 
 (F)]]/Tabla13458[[#This Row],[Financiera
(D)]]</f>
        <v>0.55400911970027444</v>
      </c>
    </row>
    <row r="138" spans="1:10" ht="15.75" x14ac:dyDescent="0.25">
      <c r="A138" s="32" t="s">
        <v>28</v>
      </c>
      <c r="B138" s="33"/>
      <c r="C138" s="33"/>
      <c r="D138" s="33"/>
      <c r="E138" s="33"/>
      <c r="F138" s="33"/>
      <c r="G138" s="33"/>
      <c r="H138" s="33"/>
      <c r="I138" s="33"/>
      <c r="J138" s="34"/>
    </row>
    <row r="139" spans="1:10" ht="15.75" x14ac:dyDescent="0.25">
      <c r="A139" s="44" t="s">
        <v>29</v>
      </c>
      <c r="B139" s="45"/>
      <c r="C139" s="45"/>
      <c r="D139" s="45"/>
      <c r="E139" s="45"/>
      <c r="F139" s="45"/>
      <c r="G139" s="45"/>
      <c r="H139" s="45"/>
      <c r="I139" s="45"/>
      <c r="J139" s="46"/>
    </row>
    <row r="140" spans="1:10" x14ac:dyDescent="0.25">
      <c r="A140" s="19" t="s">
        <v>30</v>
      </c>
      <c r="B140" s="47" t="s">
        <v>89</v>
      </c>
      <c r="C140" s="47"/>
      <c r="D140" s="47"/>
      <c r="E140" s="47"/>
      <c r="F140" s="47"/>
      <c r="G140" s="47"/>
      <c r="H140" s="47"/>
      <c r="I140" s="47"/>
      <c r="J140" s="48"/>
    </row>
    <row r="141" spans="1:10" ht="30" x14ac:dyDescent="0.25">
      <c r="A141" s="19" t="s">
        <v>31</v>
      </c>
      <c r="B141" s="47" t="s">
        <v>80</v>
      </c>
      <c r="C141" s="47"/>
      <c r="D141" s="47"/>
      <c r="E141" s="47"/>
      <c r="F141" s="47"/>
      <c r="G141" s="47"/>
      <c r="H141" s="47"/>
      <c r="I141" s="47"/>
      <c r="J141" s="48"/>
    </row>
    <row r="142" spans="1:10" x14ac:dyDescent="0.25">
      <c r="A142" s="19" t="s">
        <v>32</v>
      </c>
      <c r="B142" s="47"/>
      <c r="C142" s="47"/>
      <c r="D142" s="47"/>
      <c r="E142" s="47"/>
      <c r="F142" s="47"/>
      <c r="G142" s="47"/>
      <c r="H142" s="47"/>
      <c r="I142" s="47"/>
      <c r="J142" s="48"/>
    </row>
    <row r="143" spans="1:10" ht="30" x14ac:dyDescent="0.25">
      <c r="A143" s="19" t="s">
        <v>33</v>
      </c>
      <c r="B143" s="47" t="s">
        <v>90</v>
      </c>
      <c r="C143" s="47"/>
      <c r="D143" s="47"/>
      <c r="E143" s="47"/>
      <c r="F143" s="47"/>
      <c r="G143" s="47"/>
      <c r="H143" s="47"/>
      <c r="I143" s="47"/>
      <c r="J143" s="48"/>
    </row>
    <row r="144" spans="1:10" ht="15.75" x14ac:dyDescent="0.25">
      <c r="A144" s="32" t="s">
        <v>34</v>
      </c>
      <c r="B144" s="33"/>
      <c r="C144" s="33"/>
      <c r="D144" s="33"/>
      <c r="E144" s="33"/>
      <c r="F144" s="33"/>
      <c r="G144" s="33"/>
      <c r="H144" s="33"/>
      <c r="I144" s="33"/>
      <c r="J144" s="34"/>
    </row>
    <row r="145" spans="1:10" ht="15.75" x14ac:dyDescent="0.25">
      <c r="A145" s="35" t="s">
        <v>35</v>
      </c>
      <c r="B145" s="36"/>
      <c r="C145" s="36"/>
      <c r="D145" s="36"/>
      <c r="E145" s="36"/>
      <c r="F145" s="36"/>
      <c r="G145" s="36"/>
      <c r="H145" s="36"/>
      <c r="I145" s="36"/>
      <c r="J145" s="37"/>
    </row>
    <row r="146" spans="1:10" x14ac:dyDescent="0.25">
      <c r="A146" s="38" t="s">
        <v>41</v>
      </c>
      <c r="B146" s="39"/>
      <c r="C146" s="39"/>
      <c r="D146" s="39"/>
      <c r="E146" s="39"/>
      <c r="F146" s="39"/>
      <c r="G146" s="39"/>
      <c r="H146" s="39"/>
      <c r="I146" s="39"/>
      <c r="J146" s="40"/>
    </row>
    <row r="147" spans="1:10" x14ac:dyDescent="0.25">
      <c r="A147" s="25"/>
      <c r="B147" s="25"/>
      <c r="C147" s="25"/>
      <c r="D147" s="25"/>
      <c r="E147" s="25"/>
      <c r="F147" s="25"/>
      <c r="G147" s="25"/>
      <c r="H147" s="25"/>
      <c r="I147" s="25"/>
      <c r="J147" s="25"/>
    </row>
    <row r="148" spans="1:10" x14ac:dyDescent="0.25">
      <c r="A148" s="41" t="s">
        <v>42</v>
      </c>
      <c r="B148" s="41"/>
      <c r="C148" s="41"/>
      <c r="D148" s="41"/>
      <c r="E148" s="41"/>
      <c r="F148" s="41"/>
      <c r="G148" s="41"/>
      <c r="H148" s="41"/>
      <c r="I148" s="41"/>
      <c r="J148" s="41"/>
    </row>
    <row r="149" spans="1:10" x14ac:dyDescent="0.25">
      <c r="A149" s="42"/>
      <c r="B149" s="42"/>
      <c r="C149" s="42"/>
      <c r="D149" s="42"/>
      <c r="F149" s="42"/>
      <c r="G149" s="42"/>
      <c r="H149" s="42"/>
      <c r="I149" s="42"/>
      <c r="J149" s="42"/>
    </row>
    <row r="150" spans="1:10" x14ac:dyDescent="0.25">
      <c r="A150" s="42"/>
      <c r="B150" s="42"/>
      <c r="C150" s="42"/>
      <c r="D150" s="42"/>
      <c r="F150" s="42"/>
      <c r="G150" s="42"/>
      <c r="H150" s="42"/>
      <c r="I150" s="42"/>
      <c r="J150" s="42"/>
    </row>
    <row r="151" spans="1:10" x14ac:dyDescent="0.25">
      <c r="A151" s="43"/>
      <c r="B151" s="43"/>
      <c r="C151" s="43"/>
      <c r="D151" s="43"/>
      <c r="F151" s="43"/>
      <c r="G151" s="43"/>
      <c r="H151" s="43"/>
      <c r="I151" s="43"/>
      <c r="J151" s="43"/>
    </row>
    <row r="152" spans="1:10" x14ac:dyDescent="0.25">
      <c r="A152" s="31" t="s">
        <v>92</v>
      </c>
      <c r="B152" s="31"/>
      <c r="C152" s="31"/>
      <c r="D152" s="31"/>
      <c r="F152" s="31" t="s">
        <v>93</v>
      </c>
      <c r="G152" s="31"/>
      <c r="H152" s="31"/>
      <c r="I152" s="31"/>
      <c r="J152" s="31"/>
    </row>
    <row r="153" spans="1:10" x14ac:dyDescent="0.25">
      <c r="A153" s="31" t="s">
        <v>94</v>
      </c>
      <c r="B153" s="31"/>
      <c r="C153" s="31"/>
      <c r="D153" s="31"/>
      <c r="F153" s="31" t="s">
        <v>95</v>
      </c>
      <c r="G153" s="31"/>
      <c r="H153" s="31"/>
      <c r="I153" s="31"/>
      <c r="J153" s="31"/>
    </row>
  </sheetData>
  <mergeCells count="176">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B2:J2"/>
    <mergeCell ref="B3:C3"/>
    <mergeCell ref="D3:H3"/>
    <mergeCell ref="B4:C4"/>
    <mergeCell ref="D4:H4"/>
    <mergeCell ref="A5:J5"/>
    <mergeCell ref="B9:J9"/>
    <mergeCell ref="B12:J12"/>
    <mergeCell ref="B13:J13"/>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C52:J52"/>
    <mergeCell ref="A53:J53"/>
    <mergeCell ref="B54:J54"/>
    <mergeCell ref="B55:J55"/>
    <mergeCell ref="B56:J56"/>
    <mergeCell ref="B47:J47"/>
    <mergeCell ref="B48:J48"/>
    <mergeCell ref="A49:J49"/>
    <mergeCell ref="C50:J50"/>
    <mergeCell ref="C51:J51"/>
    <mergeCell ref="A61:B61"/>
    <mergeCell ref="C61:E61"/>
    <mergeCell ref="F61:H61"/>
    <mergeCell ref="I61:J61"/>
    <mergeCell ref="A62:J62"/>
    <mergeCell ref="B57:J57"/>
    <mergeCell ref="A58:J58"/>
    <mergeCell ref="A59:J59"/>
    <mergeCell ref="A60:B60"/>
    <mergeCell ref="C60:E60"/>
    <mergeCell ref="F60:H60"/>
    <mergeCell ref="I60:J60"/>
    <mergeCell ref="A67:J67"/>
    <mergeCell ref="B68:J68"/>
    <mergeCell ref="B69:J69"/>
    <mergeCell ref="B70:J70"/>
    <mergeCell ref="B71:J71"/>
    <mergeCell ref="C63:D63"/>
    <mergeCell ref="E63:F63"/>
    <mergeCell ref="G63:H63"/>
    <mergeCell ref="I63:J63"/>
    <mergeCell ref="A66:J66"/>
    <mergeCell ref="A80:J80"/>
    <mergeCell ref="B81:J81"/>
    <mergeCell ref="B82:J82"/>
    <mergeCell ref="B83:J83"/>
    <mergeCell ref="B84:J84"/>
    <mergeCell ref="A72:J72"/>
    <mergeCell ref="A73:J73"/>
    <mergeCell ref="A74:J74"/>
    <mergeCell ref="A76:J76"/>
    <mergeCell ref="A79:J79"/>
    <mergeCell ref="A90:J90"/>
    <mergeCell ref="B91:J91"/>
    <mergeCell ref="B92:J92"/>
    <mergeCell ref="B93:J93"/>
    <mergeCell ref="B94:J94"/>
    <mergeCell ref="B85:J85"/>
    <mergeCell ref="A86:J86"/>
    <mergeCell ref="C87:J87"/>
    <mergeCell ref="C88:J88"/>
    <mergeCell ref="C89:J89"/>
    <mergeCell ref="A98:B98"/>
    <mergeCell ref="C98:E98"/>
    <mergeCell ref="F98:H98"/>
    <mergeCell ref="I98:J98"/>
    <mergeCell ref="A99:J99"/>
    <mergeCell ref="A95:J95"/>
    <mergeCell ref="A96:J96"/>
    <mergeCell ref="A97:B97"/>
    <mergeCell ref="C97:E97"/>
    <mergeCell ref="F97:H97"/>
    <mergeCell ref="I97:J97"/>
    <mergeCell ref="A104:J104"/>
    <mergeCell ref="B105:J105"/>
    <mergeCell ref="B106:J106"/>
    <mergeCell ref="B107:J107"/>
    <mergeCell ref="B108:J108"/>
    <mergeCell ref="C100:D100"/>
    <mergeCell ref="E100:F100"/>
    <mergeCell ref="G100:H100"/>
    <mergeCell ref="I100:J100"/>
    <mergeCell ref="A103:J103"/>
    <mergeCell ref="B116:J116"/>
    <mergeCell ref="B117:J117"/>
    <mergeCell ref="B118:J118"/>
    <mergeCell ref="B119:J119"/>
    <mergeCell ref="B120:J120"/>
    <mergeCell ref="A109:J109"/>
    <mergeCell ref="A110:J110"/>
    <mergeCell ref="A111:J111"/>
    <mergeCell ref="A114:J114"/>
    <mergeCell ref="A115:J115"/>
    <mergeCell ref="B126:J126"/>
    <mergeCell ref="B127:J127"/>
    <mergeCell ref="B128:J128"/>
    <mergeCell ref="B129:J129"/>
    <mergeCell ref="A130:J130"/>
    <mergeCell ref="A121:J121"/>
    <mergeCell ref="C122:J122"/>
    <mergeCell ref="C123:J123"/>
    <mergeCell ref="C124:J124"/>
    <mergeCell ref="A125:J125"/>
    <mergeCell ref="A133:B133"/>
    <mergeCell ref="C133:E133"/>
    <mergeCell ref="F133:H133"/>
    <mergeCell ref="I133:J133"/>
    <mergeCell ref="A134:J134"/>
    <mergeCell ref="A131:J131"/>
    <mergeCell ref="A132:B132"/>
    <mergeCell ref="C132:E132"/>
    <mergeCell ref="F132:H132"/>
    <mergeCell ref="I132:J132"/>
    <mergeCell ref="A139:J139"/>
    <mergeCell ref="B140:J140"/>
    <mergeCell ref="B141:J141"/>
    <mergeCell ref="B142:J142"/>
    <mergeCell ref="B143:J143"/>
    <mergeCell ref="C135:D135"/>
    <mergeCell ref="E135:F135"/>
    <mergeCell ref="G135:H135"/>
    <mergeCell ref="I135:J135"/>
    <mergeCell ref="A138:J138"/>
    <mergeCell ref="A152:D152"/>
    <mergeCell ref="F152:J152"/>
    <mergeCell ref="A153:D153"/>
    <mergeCell ref="F153:J153"/>
    <mergeCell ref="A144:J144"/>
    <mergeCell ref="A145:J145"/>
    <mergeCell ref="A146:J146"/>
    <mergeCell ref="A148:J148"/>
    <mergeCell ref="A149:D151"/>
    <mergeCell ref="F149:J151"/>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A26:C26 F26 A61:C61 F61 A98:C98 F98 A133:C133 F133" xr:uid="{2C90DB71-EB15-47FB-969B-D3C6779E55E0}"/>
    <dataValidation allowBlank="1" showInputMessage="1" showErrorMessage="1" prompt="Oportunidades de mejora identificadas" sqref="A39:J40 A74:J75 A111:J111 A146:J147"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16E5-AE97-4E84-8643-F6DB440F1B9C}">
  <dimension ref="A1:K43"/>
  <sheetViews>
    <sheetView topLeftCell="A16" workbookViewId="0">
      <selection activeCell="C15" sqref="C15:J17"/>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customHeight="1" thickBot="1" x14ac:dyDescent="0.3">
      <c r="A2" s="20"/>
      <c r="B2" s="74" t="s">
        <v>96</v>
      </c>
      <c r="C2" s="75"/>
      <c r="D2" s="75"/>
      <c r="E2" s="75"/>
      <c r="F2" s="75"/>
      <c r="G2" s="75"/>
      <c r="H2" s="75"/>
      <c r="I2" s="75"/>
      <c r="J2" s="76"/>
      <c r="K2" s="1"/>
    </row>
    <row r="3" spans="1:11" ht="21.75" thickBot="1" x14ac:dyDescent="0.3">
      <c r="A3" s="21"/>
      <c r="B3" s="77" t="s">
        <v>0</v>
      </c>
      <c r="C3" s="78"/>
      <c r="D3" s="77" t="s">
        <v>1</v>
      </c>
      <c r="E3" s="78"/>
      <c r="F3" s="78"/>
      <c r="G3" s="78"/>
      <c r="H3" s="79"/>
      <c r="I3" s="2" t="s">
        <v>2</v>
      </c>
      <c r="J3" s="3" t="s">
        <v>3</v>
      </c>
      <c r="K3" s="1"/>
    </row>
    <row r="4" spans="1:11" ht="21.75" thickBot="1" x14ac:dyDescent="0.3">
      <c r="A4" s="22"/>
      <c r="B4" s="80" t="s">
        <v>4</v>
      </c>
      <c r="C4" s="81"/>
      <c r="D4" s="80" t="s">
        <v>73</v>
      </c>
      <c r="E4" s="81"/>
      <c r="F4" s="81"/>
      <c r="G4" s="81"/>
      <c r="H4" s="82"/>
      <c r="I4" s="4">
        <v>43552</v>
      </c>
      <c r="J4" s="5">
        <v>0</v>
      </c>
      <c r="K4" s="1"/>
    </row>
    <row r="5" spans="1:11" x14ac:dyDescent="0.25">
      <c r="A5" s="83"/>
      <c r="B5" s="84"/>
      <c r="C5" s="84"/>
      <c r="D5" s="85"/>
      <c r="E5" s="85"/>
      <c r="F5" s="85"/>
      <c r="G5" s="85"/>
      <c r="H5" s="85"/>
      <c r="I5" s="84"/>
      <c r="J5" s="86"/>
      <c r="K5" s="1"/>
    </row>
    <row r="6" spans="1:11" ht="3" customHeight="1" x14ac:dyDescent="0.25">
      <c r="A6" s="71"/>
      <c r="B6" s="72"/>
      <c r="C6" s="72"/>
      <c r="D6" s="72"/>
      <c r="E6" s="72"/>
      <c r="F6" s="72"/>
      <c r="G6" s="72"/>
      <c r="H6" s="72"/>
      <c r="I6" s="72"/>
      <c r="J6" s="73"/>
      <c r="K6" s="1"/>
    </row>
    <row r="7" spans="1:11" ht="15.75" x14ac:dyDescent="0.25">
      <c r="A7" s="32" t="s">
        <v>84</v>
      </c>
      <c r="B7" s="33"/>
      <c r="C7" s="33"/>
      <c r="D7" s="33"/>
      <c r="E7" s="33"/>
      <c r="F7" s="33"/>
      <c r="G7" s="33"/>
      <c r="H7" s="33"/>
      <c r="I7" s="33"/>
      <c r="J7" s="34"/>
      <c r="K7" s="1"/>
    </row>
    <row r="8" spans="1:11" ht="15.75" x14ac:dyDescent="0.25">
      <c r="A8" s="44" t="s">
        <v>5</v>
      </c>
      <c r="B8" s="45"/>
      <c r="C8" s="45"/>
      <c r="D8" s="45"/>
      <c r="E8" s="45"/>
      <c r="F8" s="45"/>
      <c r="G8" s="45"/>
      <c r="H8" s="45"/>
      <c r="I8" s="45"/>
      <c r="J8" s="46"/>
      <c r="K8" s="1"/>
    </row>
    <row r="9" spans="1:11" x14ac:dyDescent="0.25">
      <c r="A9" s="6" t="s">
        <v>6</v>
      </c>
      <c r="B9" s="67" t="s">
        <v>49</v>
      </c>
      <c r="C9" s="68"/>
      <c r="D9" s="68"/>
      <c r="E9" s="68"/>
      <c r="F9" s="68"/>
      <c r="G9" s="68"/>
      <c r="H9" s="68"/>
      <c r="I9" s="68"/>
      <c r="J9" s="69"/>
      <c r="K9" s="1"/>
    </row>
    <row r="10" spans="1:11" ht="15" customHeight="1" x14ac:dyDescent="0.25">
      <c r="A10" s="23" t="s">
        <v>36</v>
      </c>
      <c r="B10" s="67" t="s">
        <v>50</v>
      </c>
      <c r="C10" s="68"/>
      <c r="D10" s="68"/>
      <c r="E10" s="68"/>
      <c r="F10" s="68"/>
      <c r="G10" s="68"/>
      <c r="H10" s="68"/>
      <c r="I10" s="68"/>
      <c r="J10" s="69"/>
      <c r="K10" s="1"/>
    </row>
    <row r="11" spans="1:11" x14ac:dyDescent="0.25">
      <c r="A11" s="23" t="s">
        <v>37</v>
      </c>
      <c r="B11" s="67" t="s">
        <v>51</v>
      </c>
      <c r="C11" s="68"/>
      <c r="D11" s="68"/>
      <c r="E11" s="68"/>
      <c r="F11" s="68"/>
      <c r="G11" s="68"/>
      <c r="H11" s="68"/>
      <c r="I11" s="68"/>
      <c r="J11" s="69"/>
      <c r="K11" s="1"/>
    </row>
    <row r="12" spans="1:11" ht="31.5" customHeight="1" x14ac:dyDescent="0.25">
      <c r="A12" s="6" t="s">
        <v>7</v>
      </c>
      <c r="B12" s="70" t="s">
        <v>56</v>
      </c>
      <c r="C12" s="70"/>
      <c r="D12" s="70"/>
      <c r="E12" s="70"/>
      <c r="F12" s="70"/>
      <c r="G12" s="70"/>
      <c r="H12" s="70"/>
      <c r="I12" s="70"/>
      <c r="J12" s="70"/>
    </row>
    <row r="13" spans="1:11" ht="52.15" customHeight="1" x14ac:dyDescent="0.25">
      <c r="A13" s="6" t="s">
        <v>8</v>
      </c>
      <c r="B13" s="70" t="s">
        <v>57</v>
      </c>
      <c r="C13" s="70"/>
      <c r="D13" s="70"/>
      <c r="E13" s="70"/>
      <c r="F13" s="70"/>
      <c r="G13" s="70"/>
      <c r="H13" s="70"/>
      <c r="I13" s="70"/>
      <c r="J13" s="70"/>
    </row>
    <row r="14" spans="1:11" ht="15.75" x14ac:dyDescent="0.25">
      <c r="A14" s="32" t="s">
        <v>9</v>
      </c>
      <c r="B14" s="33"/>
      <c r="C14" s="33"/>
      <c r="D14" s="33"/>
      <c r="E14" s="33"/>
      <c r="F14" s="33"/>
      <c r="G14" s="33"/>
      <c r="H14" s="33"/>
      <c r="I14" s="33"/>
      <c r="J14" s="34"/>
    </row>
    <row r="15" spans="1:11" ht="27.75" customHeight="1" x14ac:dyDescent="0.25">
      <c r="A15" s="6" t="s">
        <v>10</v>
      </c>
      <c r="B15" s="24">
        <v>1</v>
      </c>
      <c r="C15" s="66" t="str">
        <f>IFERROR(VLOOKUP(B15,'[1]Validacion datos'!A2:B5,2,FALSE),"")</f>
        <v>DESARROLLO INSTITUCIONAL</v>
      </c>
      <c r="D15" s="66"/>
      <c r="E15" s="66"/>
      <c r="F15" s="66"/>
      <c r="G15" s="66"/>
      <c r="H15" s="66"/>
      <c r="I15" s="66"/>
      <c r="J15" s="66"/>
    </row>
    <row r="16" spans="1:11" ht="26.25" customHeight="1" x14ac:dyDescent="0.25">
      <c r="A16" s="6" t="s">
        <v>11</v>
      </c>
      <c r="B16" s="9">
        <v>1.1000000000000001</v>
      </c>
      <c r="C16" s="66" t="str">
        <f>IFERROR(VLOOKUP(B16,'[1]Validacion datos'!A8:B26,2,FALSE),"")</f>
        <v>Administración pública transparente, eficiente y orientada</v>
      </c>
      <c r="D16" s="66"/>
      <c r="E16" s="66"/>
      <c r="F16" s="66"/>
      <c r="G16" s="66"/>
      <c r="H16" s="66"/>
      <c r="I16" s="66"/>
      <c r="J16" s="66"/>
    </row>
    <row r="17" spans="1:11" ht="31.9" customHeight="1" x14ac:dyDescent="0.25">
      <c r="A17" s="6" t="s">
        <v>12</v>
      </c>
      <c r="B17" s="9" t="s">
        <v>58</v>
      </c>
      <c r="C17" s="66"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6"/>
      <c r="E17" s="66"/>
      <c r="F17" s="66"/>
      <c r="G17" s="66"/>
      <c r="H17" s="66"/>
      <c r="I17" s="66"/>
      <c r="J17" s="66"/>
    </row>
    <row r="18" spans="1:11" ht="15.75" x14ac:dyDescent="0.25">
      <c r="A18" s="32" t="s">
        <v>13</v>
      </c>
      <c r="B18" s="33"/>
      <c r="C18" s="33"/>
      <c r="D18" s="33"/>
      <c r="E18" s="33"/>
      <c r="F18" s="33"/>
      <c r="G18" s="33"/>
      <c r="H18" s="33"/>
      <c r="I18" s="33"/>
      <c r="J18" s="34"/>
    </row>
    <row r="19" spans="1:11" ht="29.25" customHeight="1" x14ac:dyDescent="0.25">
      <c r="A19" s="6" t="s">
        <v>14</v>
      </c>
      <c r="B19" s="47" t="s">
        <v>54</v>
      </c>
      <c r="C19" s="47"/>
      <c r="D19" s="47"/>
      <c r="E19" s="47"/>
      <c r="F19" s="47"/>
      <c r="G19" s="47"/>
      <c r="H19" s="47"/>
      <c r="I19" s="47"/>
      <c r="J19" s="48"/>
    </row>
    <row r="20" spans="1:11" ht="33" customHeight="1" x14ac:dyDescent="0.25">
      <c r="A20" s="10" t="s">
        <v>15</v>
      </c>
      <c r="B20" s="47" t="s">
        <v>63</v>
      </c>
      <c r="C20" s="47"/>
      <c r="D20" s="47"/>
      <c r="E20" s="47"/>
      <c r="F20" s="47"/>
      <c r="G20" s="47"/>
      <c r="H20" s="47"/>
      <c r="I20" s="47"/>
      <c r="J20" s="48"/>
    </row>
    <row r="21" spans="1:11" ht="34.5" customHeight="1" x14ac:dyDescent="0.25">
      <c r="A21" s="10" t="s">
        <v>16</v>
      </c>
      <c r="B21" s="47" t="s">
        <v>64</v>
      </c>
      <c r="C21" s="47"/>
      <c r="D21" s="47"/>
      <c r="E21" s="47"/>
      <c r="F21" s="47"/>
      <c r="G21" s="47"/>
      <c r="H21" s="47"/>
      <c r="I21" s="47"/>
      <c r="J21" s="48"/>
    </row>
    <row r="22" spans="1:11" ht="35.25" customHeight="1" x14ac:dyDescent="0.25">
      <c r="A22" s="10" t="s">
        <v>38</v>
      </c>
      <c r="B22" s="47" t="s">
        <v>75</v>
      </c>
      <c r="C22" s="47"/>
      <c r="D22" s="47"/>
      <c r="E22" s="47"/>
      <c r="F22" s="47"/>
      <c r="G22" s="47"/>
      <c r="H22" s="47"/>
      <c r="I22" s="47"/>
      <c r="J22" s="48"/>
      <c r="K22" s="1"/>
    </row>
    <row r="23" spans="1:11" ht="15.75" x14ac:dyDescent="0.25">
      <c r="A23" s="32" t="s">
        <v>17</v>
      </c>
      <c r="B23" s="33"/>
      <c r="C23" s="33"/>
      <c r="D23" s="33"/>
      <c r="E23" s="33"/>
      <c r="F23" s="33"/>
      <c r="G23" s="33"/>
      <c r="H23" s="33"/>
      <c r="I23" s="33"/>
      <c r="J23" s="34"/>
    </row>
    <row r="24" spans="1:11" ht="15.75" x14ac:dyDescent="0.25">
      <c r="A24" s="44" t="s">
        <v>18</v>
      </c>
      <c r="B24" s="45"/>
      <c r="C24" s="45"/>
      <c r="D24" s="45"/>
      <c r="E24" s="45"/>
      <c r="F24" s="45"/>
      <c r="G24" s="45"/>
      <c r="H24" s="45"/>
      <c r="I24" s="45"/>
      <c r="J24" s="46"/>
      <c r="K24" s="1"/>
    </row>
    <row r="25" spans="1:11" ht="15" customHeight="1" x14ac:dyDescent="0.25">
      <c r="A25" s="61" t="s">
        <v>19</v>
      </c>
      <c r="B25" s="62"/>
      <c r="C25" s="63" t="s">
        <v>20</v>
      </c>
      <c r="D25" s="64"/>
      <c r="E25" s="64"/>
      <c r="F25" s="64" t="s">
        <v>21</v>
      </c>
      <c r="G25" s="64"/>
      <c r="H25" s="62"/>
      <c r="I25" s="63" t="s">
        <v>22</v>
      </c>
      <c r="J25" s="65"/>
    </row>
    <row r="26" spans="1:11" x14ac:dyDescent="0.25">
      <c r="A26" s="54">
        <v>564699065</v>
      </c>
      <c r="B26" s="55"/>
      <c r="C26" s="56">
        <v>569259117.75</v>
      </c>
      <c r="D26" s="57"/>
      <c r="E26" s="58"/>
      <c r="F26" s="56">
        <v>189327554.38999999</v>
      </c>
      <c r="G26" s="57"/>
      <c r="H26" s="58"/>
      <c r="I26" s="59">
        <f>+F26/C26</f>
        <v>0.33258589715403813</v>
      </c>
      <c r="J26" s="60"/>
    </row>
    <row r="27" spans="1:11" ht="15.75" x14ac:dyDescent="0.25">
      <c r="A27" s="44" t="s">
        <v>23</v>
      </c>
      <c r="B27" s="45"/>
      <c r="C27" s="45"/>
      <c r="D27" s="45"/>
      <c r="E27" s="45"/>
      <c r="F27" s="45"/>
      <c r="G27" s="45"/>
      <c r="H27" s="45"/>
      <c r="I27" s="45"/>
      <c r="J27" s="46"/>
      <c r="K27" s="1"/>
    </row>
    <row r="28" spans="1:11" ht="15" customHeight="1" x14ac:dyDescent="0.25">
      <c r="A28" s="7"/>
      <c r="B28"/>
      <c r="C28" s="49" t="s">
        <v>24</v>
      </c>
      <c r="D28" s="50"/>
      <c r="E28" s="51" t="s">
        <v>77</v>
      </c>
      <c r="F28" s="52"/>
      <c r="G28" s="51" t="s">
        <v>78</v>
      </c>
      <c r="H28" s="51"/>
      <c r="I28" s="49" t="s">
        <v>25</v>
      </c>
      <c r="J28" s="53"/>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36" x14ac:dyDescent="0.25">
      <c r="A30" s="14" t="s">
        <v>65</v>
      </c>
      <c r="B30" s="15" t="s">
        <v>66</v>
      </c>
      <c r="C30" s="16">
        <v>333</v>
      </c>
      <c r="D30" s="17">
        <v>569259117.75</v>
      </c>
      <c r="E30" s="17">
        <v>165</v>
      </c>
      <c r="F30" s="17">
        <v>222913999</v>
      </c>
      <c r="G30" s="18">
        <v>161</v>
      </c>
      <c r="H30" s="17">
        <v>165921453.44</v>
      </c>
      <c r="I30" s="27">
        <f>+Tabla13[[#This Row],[Física 
(E)]]/Tabla13[[#This Row],[Física
(C)]]</f>
        <v>0.97575757575757571</v>
      </c>
      <c r="J30" s="27">
        <f>+Tabla13[[#This Row],[Financiera 
 (F)]]/Tabla13[[#This Row],[Financiera
(D)]]</f>
        <v>0.74432944626326492</v>
      </c>
    </row>
    <row r="31" spans="1:11" ht="15.75" x14ac:dyDescent="0.25">
      <c r="A31" s="32" t="s">
        <v>28</v>
      </c>
      <c r="B31" s="33"/>
      <c r="C31" s="33"/>
      <c r="D31" s="33"/>
      <c r="E31" s="33"/>
      <c r="F31" s="33"/>
      <c r="G31" s="33"/>
      <c r="H31" s="33"/>
      <c r="I31" s="33"/>
      <c r="J31" s="34"/>
    </row>
    <row r="32" spans="1:11" ht="15.75" x14ac:dyDescent="0.25">
      <c r="A32" s="44" t="s">
        <v>29</v>
      </c>
      <c r="B32" s="45"/>
      <c r="C32" s="45"/>
      <c r="D32" s="45"/>
      <c r="E32" s="45"/>
      <c r="F32" s="45"/>
      <c r="G32" s="45"/>
      <c r="H32" s="45"/>
      <c r="I32" s="45"/>
      <c r="J32" s="46"/>
    </row>
    <row r="33" spans="1:11" x14ac:dyDescent="0.25">
      <c r="A33" s="19" t="s">
        <v>30</v>
      </c>
      <c r="B33" s="47" t="s">
        <v>52</v>
      </c>
      <c r="C33" s="47"/>
      <c r="D33" s="47"/>
      <c r="E33" s="47"/>
      <c r="F33" s="47"/>
      <c r="G33" s="47"/>
      <c r="H33" s="47"/>
      <c r="I33" s="47"/>
      <c r="J33" s="48"/>
      <c r="K33" s="1"/>
    </row>
    <row r="34" spans="1:11" ht="38.450000000000003" customHeight="1" x14ac:dyDescent="0.25">
      <c r="A34" s="19" t="s">
        <v>31</v>
      </c>
      <c r="B34" s="47" t="s">
        <v>67</v>
      </c>
      <c r="C34" s="47"/>
      <c r="D34" s="47"/>
      <c r="E34" s="47"/>
      <c r="F34" s="47"/>
      <c r="G34" s="47"/>
      <c r="H34" s="47"/>
      <c r="I34" s="47"/>
      <c r="J34" s="48"/>
    </row>
    <row r="35" spans="1:11" x14ac:dyDescent="0.25">
      <c r="A35" s="19" t="s">
        <v>32</v>
      </c>
      <c r="B35" s="47"/>
      <c r="C35" s="47"/>
      <c r="D35" s="47"/>
      <c r="E35" s="47"/>
      <c r="F35" s="47"/>
      <c r="G35" s="47"/>
      <c r="H35" s="47"/>
      <c r="I35" s="47"/>
      <c r="J35" s="48"/>
    </row>
    <row r="36" spans="1:11" ht="63.75" customHeight="1" x14ac:dyDescent="0.25">
      <c r="A36" s="19" t="s">
        <v>33</v>
      </c>
      <c r="B36" s="47" t="s">
        <v>82</v>
      </c>
      <c r="C36" s="47"/>
      <c r="D36" s="47"/>
      <c r="E36" s="47"/>
      <c r="F36" s="47"/>
      <c r="G36" s="47"/>
      <c r="H36" s="47"/>
      <c r="I36" s="47"/>
      <c r="J36" s="48"/>
    </row>
    <row r="37" spans="1:11" ht="15.75" x14ac:dyDescent="0.25">
      <c r="A37" s="32" t="s">
        <v>34</v>
      </c>
      <c r="B37" s="33"/>
      <c r="C37" s="33"/>
      <c r="D37" s="33"/>
      <c r="E37" s="33"/>
      <c r="F37" s="33"/>
      <c r="G37" s="33"/>
      <c r="H37" s="33"/>
      <c r="I37" s="33"/>
      <c r="J37" s="34"/>
    </row>
    <row r="38" spans="1:11" ht="15.75" x14ac:dyDescent="0.25">
      <c r="A38" s="35" t="s">
        <v>35</v>
      </c>
      <c r="B38" s="36"/>
      <c r="C38" s="36"/>
      <c r="D38" s="36"/>
      <c r="E38" s="36"/>
      <c r="F38" s="36"/>
      <c r="G38" s="36"/>
      <c r="H38" s="36"/>
      <c r="I38" s="36"/>
      <c r="J38" s="37"/>
    </row>
    <row r="39" spans="1:11" x14ac:dyDescent="0.25">
      <c r="A39" s="38" t="s">
        <v>41</v>
      </c>
      <c r="B39" s="39"/>
      <c r="C39" s="39"/>
      <c r="D39" s="39"/>
      <c r="E39" s="39"/>
      <c r="F39" s="39"/>
      <c r="G39" s="39"/>
      <c r="H39" s="39"/>
      <c r="I39" s="39"/>
      <c r="J39" s="40"/>
      <c r="K39" s="1"/>
    </row>
    <row r="40" spans="1:11" ht="27.75" customHeight="1" x14ac:dyDescent="0.25">
      <c r="A40" s="25"/>
      <c r="B40" s="25"/>
      <c r="C40" s="25"/>
      <c r="D40" s="25"/>
      <c r="E40" s="25"/>
      <c r="F40" s="25"/>
      <c r="G40" s="25"/>
      <c r="H40" s="25"/>
      <c r="I40" s="25"/>
      <c r="J40" s="25"/>
    </row>
    <row r="41" spans="1:11" ht="27.75" customHeight="1" x14ac:dyDescent="0.25">
      <c r="A41" s="41" t="s">
        <v>42</v>
      </c>
      <c r="B41" s="41"/>
      <c r="C41" s="41"/>
      <c r="D41" s="41"/>
      <c r="E41" s="41"/>
      <c r="F41" s="41"/>
      <c r="G41" s="41"/>
      <c r="H41" s="41"/>
      <c r="I41" s="41"/>
      <c r="J41" s="41"/>
    </row>
    <row r="42" spans="1:11" ht="30.75" customHeight="1" x14ac:dyDescent="0.25"/>
    <row r="43" spans="1:11" ht="16.5" x14ac:dyDescent="0.25">
      <c r="A43" s="28"/>
    </row>
  </sheetData>
  <mergeCells count="48">
    <mergeCell ref="A38:J38"/>
    <mergeCell ref="A39:J39"/>
    <mergeCell ref="A41:J41"/>
    <mergeCell ref="A32:J32"/>
    <mergeCell ref="B33:J33"/>
    <mergeCell ref="B34:J34"/>
    <mergeCell ref="B35:J35"/>
    <mergeCell ref="B36:J36"/>
    <mergeCell ref="A37:J37"/>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23:J23"/>
    <mergeCell ref="B12:J12"/>
    <mergeCell ref="B13:J13"/>
    <mergeCell ref="A14:J14"/>
    <mergeCell ref="C15:J15"/>
    <mergeCell ref="C16:J16"/>
    <mergeCell ref="C17:J17"/>
    <mergeCell ref="A18:J18"/>
    <mergeCell ref="B19:J19"/>
    <mergeCell ref="B20:J20"/>
    <mergeCell ref="B21:J21"/>
    <mergeCell ref="B22:J22"/>
    <mergeCell ref="B11:J11"/>
    <mergeCell ref="B2:J2"/>
    <mergeCell ref="B3:C3"/>
    <mergeCell ref="D3:H3"/>
    <mergeCell ref="B4:C4"/>
    <mergeCell ref="D4:H4"/>
    <mergeCell ref="A5:J5"/>
    <mergeCell ref="A6:J6"/>
    <mergeCell ref="A7:J7"/>
    <mergeCell ref="A8:J8"/>
    <mergeCell ref="B9:J9"/>
    <mergeCell ref="B10:J10"/>
  </mergeCells>
  <dataValidations count="16">
    <dataValidation allowBlank="1" sqref="A9" xr:uid="{DFAAC077-E210-4EB9-B655-AA69494EEB8B}"/>
    <dataValidation allowBlank="1" showInputMessage="1" prompt="Nombre del capítulo" sqref="B9:J11" xr:uid="{E6A1A173-08FE-4E2C-AD73-905DC4BE2ECE}"/>
    <dataValidation allowBlank="1" showInputMessage="1" showErrorMessage="1" prompt="¿A quién va dirigido el programa?, ¿qué característica tiene esta población que requiere ser beneficiada?" sqref="B21:J21" xr:uid="{1775533E-4A6E-4063-90BD-AF947E775CFB}"/>
    <dataValidation allowBlank="1" showInputMessage="1" showErrorMessage="1" prompt="Nombre del producto" sqref="B33:J33" xr:uid="{C79E84CB-CF68-4C2C-A2EC-A487AFA49E92}"/>
    <dataValidation allowBlank="1" showInputMessage="1" showErrorMessage="1" prompt="¿En qué consiste el producto? su objetivo" sqref="B34:J34" xr:uid="{FE23E721-1CEF-4B76-BD42-D8C4CD94A431}"/>
    <dataValidation allowBlank="1" showInputMessage="1" showErrorMessage="1" prompt="1. Describir lo plasmado en el presupuesto_x000a_2. Describir lo alcanzado en términos financieros y de producción " sqref="B35" xr:uid="{8599BBDE-155A-4738-B0B1-019BD15A6444}"/>
    <dataValidation allowBlank="1" showInputMessage="1" showErrorMessage="1" prompt="De existir desvío, explicar razones." sqref="B36:J36" xr:uid="{039BE1DD-751D-4E43-B5C4-650C8DCE7C9C}"/>
    <dataValidation allowBlank="1" showInputMessage="1" showErrorMessage="1" prompt="Oportunidades de mejora identificadas" sqref="A39:J40" xr:uid="{A77825DA-9355-4CED-83DD-9662B400CA69}"/>
    <dataValidation allowBlank="1" showInputMessage="1" showErrorMessage="1" prompt="Presupuesto del programa" sqref="A26:C26 F26" xr:uid="{57759D75-D695-4F05-9A36-8DEFD0741A9C}"/>
    <dataValidation allowBlank="1" showInputMessage="1" showErrorMessage="1" prompt="¿En qué consiste el programa?" sqref="B20:J20" xr:uid="{17FA4E55-ADBD-439F-8CC6-56125DF466A7}"/>
    <dataValidation allowBlank="1" showInputMessage="1" showErrorMessage="1" prompt="Nombre de cada producto" sqref="A29:A30" xr:uid="{6C449D18-6C9F-4E3A-99CD-E806A39FE5A7}"/>
    <dataValidation allowBlank="1" showInputMessage="1" showErrorMessage="1" prompt="Nombre del indicador" sqref="B29:B30" xr:uid="{465709B6-25EB-4762-8C70-C32907B764C2}"/>
    <dataValidation allowBlank="1" showInputMessage="1" showErrorMessage="1" prompt="Meta anual del indicador" sqref="E29 C29:C30" xr:uid="{D258D2A1-B758-41F8-A734-49B93401325F}"/>
    <dataValidation allowBlank="1" showInputMessage="1" showErrorMessage="1" prompt="Monto presupuestado para el producto" sqref="D29:D30 E30:F30 F29" xr:uid="{B71F989E-3CE9-485A-A5C9-8973EEACB80F}"/>
    <dataValidation allowBlank="1" showInputMessage="1" showErrorMessage="1" prompt="Meta alcanzada en el trimestre" sqref="G29:G30" xr:uid="{78EE2B74-45D6-4243-8C34-25DBE4653563}"/>
    <dataValidation allowBlank="1" showInputMessage="1" showErrorMessage="1" prompt="Monto ejecutado en el trimestre" sqref="H29:H30" xr:uid="{A632AAB5-FCA9-42DC-B132-F7F9063E3E9F}"/>
  </dataValidations>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EC25C-BA19-4C1B-ACA0-D7A1A8BBD8C6}">
  <dimension ref="A1:K45"/>
  <sheetViews>
    <sheetView workbookViewId="0">
      <selection activeCell="K20" sqref="K20"/>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customHeight="1" thickBot="1" x14ac:dyDescent="0.3">
      <c r="A2" s="20"/>
      <c r="B2" s="74" t="s">
        <v>96</v>
      </c>
      <c r="C2" s="75"/>
      <c r="D2" s="75"/>
      <c r="E2" s="75"/>
      <c r="F2" s="75"/>
      <c r="G2" s="75"/>
      <c r="H2" s="75"/>
      <c r="I2" s="75"/>
      <c r="J2" s="76"/>
      <c r="K2" s="1"/>
    </row>
    <row r="3" spans="1:11" ht="21.75" thickBot="1" x14ac:dyDescent="0.3">
      <c r="A3" s="21"/>
      <c r="B3" s="77" t="s">
        <v>0</v>
      </c>
      <c r="C3" s="78"/>
      <c r="D3" s="77" t="s">
        <v>1</v>
      </c>
      <c r="E3" s="78"/>
      <c r="F3" s="78"/>
      <c r="G3" s="78"/>
      <c r="H3" s="79"/>
      <c r="I3" s="2" t="s">
        <v>2</v>
      </c>
      <c r="J3" s="3" t="s">
        <v>3</v>
      </c>
      <c r="K3" s="1"/>
    </row>
    <row r="4" spans="1:11" ht="21.75" thickBot="1" x14ac:dyDescent="0.3">
      <c r="A4" s="22"/>
      <c r="B4" s="80" t="s">
        <v>4</v>
      </c>
      <c r="C4" s="81"/>
      <c r="D4" s="80" t="s">
        <v>73</v>
      </c>
      <c r="E4" s="81"/>
      <c r="F4" s="81"/>
      <c r="G4" s="81"/>
      <c r="H4" s="82"/>
      <c r="I4" s="4">
        <v>43552</v>
      </c>
      <c r="J4" s="5">
        <v>0</v>
      </c>
      <c r="K4" s="1"/>
    </row>
    <row r="5" spans="1:11" x14ac:dyDescent="0.25">
      <c r="A5" s="83"/>
      <c r="B5" s="84"/>
      <c r="C5" s="84"/>
      <c r="D5" s="85"/>
      <c r="E5" s="85"/>
      <c r="F5" s="85"/>
      <c r="G5" s="85"/>
      <c r="H5" s="85"/>
      <c r="I5" s="84"/>
      <c r="J5" s="86"/>
      <c r="K5" s="1"/>
    </row>
    <row r="6" spans="1:11" ht="3" customHeight="1" x14ac:dyDescent="0.25">
      <c r="A6" s="71"/>
      <c r="B6" s="72"/>
      <c r="C6" s="72"/>
      <c r="D6" s="72"/>
      <c r="E6" s="72"/>
      <c r="F6" s="72"/>
      <c r="G6" s="72"/>
      <c r="H6" s="72"/>
      <c r="I6" s="72"/>
      <c r="J6" s="73"/>
      <c r="K6" s="1"/>
    </row>
    <row r="7" spans="1:11" ht="15.75" x14ac:dyDescent="0.25">
      <c r="A7" s="32" t="s">
        <v>84</v>
      </c>
      <c r="B7" s="33"/>
      <c r="C7" s="33"/>
      <c r="D7" s="33"/>
      <c r="E7" s="33"/>
      <c r="F7" s="33"/>
      <c r="G7" s="33"/>
      <c r="H7" s="33"/>
      <c r="I7" s="33"/>
      <c r="J7" s="34"/>
      <c r="K7" s="1"/>
    </row>
    <row r="8" spans="1:11" ht="15.75" x14ac:dyDescent="0.25">
      <c r="A8" s="44" t="s">
        <v>5</v>
      </c>
      <c r="B8" s="45"/>
      <c r="C8" s="45"/>
      <c r="D8" s="45"/>
      <c r="E8" s="45"/>
      <c r="F8" s="45"/>
      <c r="G8" s="45"/>
      <c r="H8" s="45"/>
      <c r="I8" s="45"/>
      <c r="J8" s="46"/>
      <c r="K8" s="1"/>
    </row>
    <row r="9" spans="1:11" x14ac:dyDescent="0.25">
      <c r="A9" s="6" t="s">
        <v>6</v>
      </c>
      <c r="B9" s="67" t="s">
        <v>49</v>
      </c>
      <c r="C9" s="68"/>
      <c r="D9" s="68"/>
      <c r="E9" s="68"/>
      <c r="F9" s="68"/>
      <c r="G9" s="68"/>
      <c r="H9" s="68"/>
      <c r="I9" s="68"/>
      <c r="J9" s="69"/>
      <c r="K9" s="1"/>
    </row>
    <row r="10" spans="1:11" ht="15" customHeight="1" x14ac:dyDescent="0.25">
      <c r="A10" s="23" t="s">
        <v>36</v>
      </c>
      <c r="B10" s="67" t="s">
        <v>50</v>
      </c>
      <c r="C10" s="68"/>
      <c r="D10" s="68"/>
      <c r="E10" s="68"/>
      <c r="F10" s="68"/>
      <c r="G10" s="68"/>
      <c r="H10" s="68"/>
      <c r="I10" s="68"/>
      <c r="J10" s="69"/>
      <c r="K10" s="1"/>
    </row>
    <row r="11" spans="1:11" x14ac:dyDescent="0.25">
      <c r="A11" s="23" t="s">
        <v>37</v>
      </c>
      <c r="B11" s="67" t="s">
        <v>51</v>
      </c>
      <c r="C11" s="68"/>
      <c r="D11" s="68"/>
      <c r="E11" s="68"/>
      <c r="F11" s="68"/>
      <c r="G11" s="68"/>
      <c r="H11" s="68"/>
      <c r="I11" s="68"/>
      <c r="J11" s="69"/>
      <c r="K11" s="1"/>
    </row>
    <row r="12" spans="1:11" ht="31.5" customHeight="1" x14ac:dyDescent="0.25">
      <c r="A12" s="6" t="s">
        <v>7</v>
      </c>
      <c r="B12" s="70" t="s">
        <v>56</v>
      </c>
      <c r="C12" s="70"/>
      <c r="D12" s="70"/>
      <c r="E12" s="70"/>
      <c r="F12" s="70"/>
      <c r="G12" s="70"/>
      <c r="H12" s="70"/>
      <c r="I12" s="70"/>
      <c r="J12" s="70"/>
    </row>
    <row r="13" spans="1:11" ht="57" customHeight="1" x14ac:dyDescent="0.25">
      <c r="A13" s="6" t="s">
        <v>8</v>
      </c>
      <c r="B13" s="70" t="s">
        <v>57</v>
      </c>
      <c r="C13" s="70"/>
      <c r="D13" s="70"/>
      <c r="E13" s="70"/>
      <c r="F13" s="70"/>
      <c r="G13" s="70"/>
      <c r="H13" s="70"/>
      <c r="I13" s="70"/>
      <c r="J13" s="70"/>
    </row>
    <row r="14" spans="1:11" ht="15.75" x14ac:dyDescent="0.25">
      <c r="A14" s="32" t="s">
        <v>9</v>
      </c>
      <c r="B14" s="33"/>
      <c r="C14" s="33"/>
      <c r="D14" s="33"/>
      <c r="E14" s="33"/>
      <c r="F14" s="33"/>
      <c r="G14" s="33"/>
      <c r="H14" s="33"/>
      <c r="I14" s="33"/>
      <c r="J14" s="34"/>
    </row>
    <row r="15" spans="1:11" ht="27.75" customHeight="1" x14ac:dyDescent="0.25">
      <c r="A15" s="6" t="s">
        <v>10</v>
      </c>
      <c r="B15" s="24">
        <v>1</v>
      </c>
      <c r="C15" s="66" t="str">
        <f>IFERROR(VLOOKUP(B15,'[1]Validacion datos'!A2:B5,2,FALSE),"")</f>
        <v>DESARROLLO INSTITUCIONAL</v>
      </c>
      <c r="D15" s="66"/>
      <c r="E15" s="66"/>
      <c r="F15" s="66"/>
      <c r="G15" s="66"/>
      <c r="H15" s="66"/>
      <c r="I15" s="66"/>
      <c r="J15" s="66"/>
    </row>
    <row r="16" spans="1:11" ht="26.25" customHeight="1" x14ac:dyDescent="0.25">
      <c r="A16" s="6" t="s">
        <v>11</v>
      </c>
      <c r="B16" s="9">
        <v>1.1000000000000001</v>
      </c>
      <c r="C16" s="66" t="str">
        <f>IFERROR(VLOOKUP(B16,'[1]Validacion datos'!A8:B26,2,FALSE),"")</f>
        <v>Administración pública transparente, eficiente y orientada</v>
      </c>
      <c r="D16" s="66"/>
      <c r="E16" s="66"/>
      <c r="F16" s="66"/>
      <c r="G16" s="66"/>
      <c r="H16" s="66"/>
      <c r="I16" s="66"/>
      <c r="J16" s="66"/>
    </row>
    <row r="17" spans="1:11" ht="32.450000000000003" customHeight="1" x14ac:dyDescent="0.25">
      <c r="A17" s="6" t="s">
        <v>12</v>
      </c>
      <c r="B17" s="9" t="s">
        <v>58</v>
      </c>
      <c r="C17" s="66"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6"/>
      <c r="E17" s="66"/>
      <c r="F17" s="66"/>
      <c r="G17" s="66"/>
      <c r="H17" s="66"/>
      <c r="I17" s="66"/>
      <c r="J17" s="66"/>
    </row>
    <row r="18" spans="1:11" ht="15.75" x14ac:dyDescent="0.25">
      <c r="A18" s="32" t="s">
        <v>13</v>
      </c>
      <c r="B18" s="33"/>
      <c r="C18" s="33"/>
      <c r="D18" s="33"/>
      <c r="E18" s="33"/>
      <c r="F18" s="33"/>
      <c r="G18" s="33"/>
      <c r="H18" s="33"/>
      <c r="I18" s="33"/>
      <c r="J18" s="34"/>
    </row>
    <row r="19" spans="1:11" ht="29.25" customHeight="1" x14ac:dyDescent="0.25">
      <c r="A19" s="6" t="s">
        <v>14</v>
      </c>
      <c r="B19" s="47" t="s">
        <v>86</v>
      </c>
      <c r="C19" s="47"/>
      <c r="D19" s="47"/>
      <c r="E19" s="47"/>
      <c r="F19" s="47"/>
      <c r="G19" s="47"/>
      <c r="H19" s="47"/>
      <c r="I19" s="47"/>
      <c r="J19" s="48"/>
    </row>
    <row r="20" spans="1:11" ht="68.45" customHeight="1" x14ac:dyDescent="0.25">
      <c r="A20" s="10" t="s">
        <v>15</v>
      </c>
      <c r="B20" s="47" t="s">
        <v>68</v>
      </c>
      <c r="C20" s="47"/>
      <c r="D20" s="47"/>
      <c r="E20" s="47"/>
      <c r="F20" s="47"/>
      <c r="G20" s="47"/>
      <c r="H20" s="47"/>
      <c r="I20" s="47"/>
      <c r="J20" s="48"/>
    </row>
    <row r="21" spans="1:11" ht="34.5" customHeight="1" x14ac:dyDescent="0.25">
      <c r="A21" s="10" t="s">
        <v>16</v>
      </c>
      <c r="B21" s="47" t="s">
        <v>69</v>
      </c>
      <c r="C21" s="47"/>
      <c r="D21" s="47"/>
      <c r="E21" s="47"/>
      <c r="F21" s="47"/>
      <c r="G21" s="47"/>
      <c r="H21" s="47"/>
      <c r="I21" s="47"/>
      <c r="J21" s="48"/>
    </row>
    <row r="22" spans="1:11" ht="35.25" customHeight="1" x14ac:dyDescent="0.25">
      <c r="A22" s="10" t="s">
        <v>38</v>
      </c>
      <c r="B22" s="47" t="s">
        <v>76</v>
      </c>
      <c r="C22" s="47"/>
      <c r="D22" s="47"/>
      <c r="E22" s="47"/>
      <c r="F22" s="47"/>
      <c r="G22" s="47"/>
      <c r="H22" s="47"/>
      <c r="I22" s="47"/>
      <c r="J22" s="48"/>
      <c r="K22" s="1"/>
    </row>
    <row r="23" spans="1:11" ht="15.75" x14ac:dyDescent="0.25">
      <c r="A23" s="32" t="s">
        <v>17</v>
      </c>
      <c r="B23" s="33"/>
      <c r="C23" s="33"/>
      <c r="D23" s="33"/>
      <c r="E23" s="33"/>
      <c r="F23" s="33"/>
      <c r="G23" s="33"/>
      <c r="H23" s="33"/>
      <c r="I23" s="33"/>
      <c r="J23" s="34"/>
    </row>
    <row r="24" spans="1:11" ht="15.75" x14ac:dyDescent="0.25">
      <c r="A24" s="44" t="s">
        <v>18</v>
      </c>
      <c r="B24" s="45"/>
      <c r="C24" s="45"/>
      <c r="D24" s="45"/>
      <c r="E24" s="45"/>
      <c r="F24" s="45"/>
      <c r="G24" s="45"/>
      <c r="H24" s="45"/>
      <c r="I24" s="45"/>
      <c r="J24" s="46"/>
      <c r="K24" s="1"/>
    </row>
    <row r="25" spans="1:11" ht="15" customHeight="1" x14ac:dyDescent="0.25">
      <c r="A25" s="61" t="s">
        <v>19</v>
      </c>
      <c r="B25" s="62"/>
      <c r="C25" s="63" t="s">
        <v>20</v>
      </c>
      <c r="D25" s="64"/>
      <c r="E25" s="64"/>
      <c r="F25" s="64" t="s">
        <v>21</v>
      </c>
      <c r="G25" s="64"/>
      <c r="H25" s="62"/>
      <c r="I25" s="63" t="s">
        <v>22</v>
      </c>
      <c r="J25" s="65"/>
    </row>
    <row r="26" spans="1:11" x14ac:dyDescent="0.25">
      <c r="A26" s="54">
        <v>307758408</v>
      </c>
      <c r="B26" s="55"/>
      <c r="C26" s="56">
        <v>302512515.01999998</v>
      </c>
      <c r="D26" s="57"/>
      <c r="E26" s="58"/>
      <c r="F26" s="56">
        <v>87918331.579999998</v>
      </c>
      <c r="G26" s="57"/>
      <c r="H26" s="58"/>
      <c r="I26" s="59">
        <f>+F26/C26</f>
        <v>0.29062708884684479</v>
      </c>
      <c r="J26" s="60"/>
    </row>
    <row r="27" spans="1:11" ht="15.75" x14ac:dyDescent="0.25">
      <c r="A27" s="44" t="s">
        <v>23</v>
      </c>
      <c r="B27" s="45"/>
      <c r="C27" s="45"/>
      <c r="D27" s="45"/>
      <c r="E27" s="45"/>
      <c r="F27" s="45"/>
      <c r="G27" s="45"/>
      <c r="H27" s="45"/>
      <c r="I27" s="45"/>
      <c r="J27" s="46"/>
      <c r="K27" s="1"/>
    </row>
    <row r="28" spans="1:11" ht="15" customHeight="1" x14ac:dyDescent="0.25">
      <c r="A28" s="7"/>
      <c r="B28"/>
      <c r="C28" s="49" t="s">
        <v>24</v>
      </c>
      <c r="D28" s="50"/>
      <c r="E28" s="51" t="s">
        <v>77</v>
      </c>
      <c r="F28" s="52"/>
      <c r="G28" s="51" t="s">
        <v>78</v>
      </c>
      <c r="H28" s="51"/>
      <c r="I28" s="49" t="s">
        <v>25</v>
      </c>
      <c r="J28" s="53"/>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60" x14ac:dyDescent="0.25">
      <c r="A30" s="14" t="s">
        <v>88</v>
      </c>
      <c r="B30" s="15" t="s">
        <v>70</v>
      </c>
      <c r="C30" s="16">
        <v>80</v>
      </c>
      <c r="D30" s="17">
        <v>302512515.01999998</v>
      </c>
      <c r="E30" s="17">
        <v>40</v>
      </c>
      <c r="F30" s="17">
        <v>118195949</v>
      </c>
      <c r="G30" s="18">
        <v>63</v>
      </c>
      <c r="H30" s="17">
        <v>76204219.530000001</v>
      </c>
      <c r="I30" s="27">
        <f>+Tabla134[[#This Row],[Física 
(E)]]/Tabla134[[#This Row],[Física
(C)]]</f>
        <v>1.575</v>
      </c>
      <c r="J30" s="27">
        <f>+Tabla134[[#This Row],[Financiera 
 (F)]]/Tabla134[[#This Row],[Financiera
(D)]]</f>
        <v>0.64472784536803374</v>
      </c>
    </row>
    <row r="31" spans="1:11" ht="15.75" x14ac:dyDescent="0.25">
      <c r="A31" s="32" t="s">
        <v>28</v>
      </c>
      <c r="B31" s="33"/>
      <c r="C31" s="33"/>
      <c r="D31" s="33"/>
      <c r="E31" s="33"/>
      <c r="F31" s="33"/>
      <c r="G31" s="33"/>
      <c r="H31" s="33"/>
      <c r="I31" s="33"/>
      <c r="J31" s="34"/>
    </row>
    <row r="32" spans="1:11" ht="15.75" x14ac:dyDescent="0.25">
      <c r="A32" s="44" t="s">
        <v>29</v>
      </c>
      <c r="B32" s="45"/>
      <c r="C32" s="45"/>
      <c r="D32" s="45"/>
      <c r="E32" s="45"/>
      <c r="F32" s="45"/>
      <c r="G32" s="45"/>
      <c r="H32" s="45"/>
      <c r="I32" s="45"/>
      <c r="J32" s="46"/>
    </row>
    <row r="33" spans="1:11" x14ac:dyDescent="0.25">
      <c r="A33" s="19" t="s">
        <v>30</v>
      </c>
      <c r="B33" s="47" t="s">
        <v>53</v>
      </c>
      <c r="C33" s="47"/>
      <c r="D33" s="47"/>
      <c r="E33" s="47"/>
      <c r="F33" s="47"/>
      <c r="G33" s="47"/>
      <c r="H33" s="47"/>
      <c r="I33" s="47"/>
      <c r="J33" s="48"/>
      <c r="K33" s="1"/>
    </row>
    <row r="34" spans="1:11" ht="67.900000000000006" customHeight="1" x14ac:dyDescent="0.25">
      <c r="A34" s="19" t="s">
        <v>31</v>
      </c>
      <c r="B34" s="47" t="s">
        <v>87</v>
      </c>
      <c r="C34" s="47"/>
      <c r="D34" s="47"/>
      <c r="E34" s="47"/>
      <c r="F34" s="47"/>
      <c r="G34" s="47"/>
      <c r="H34" s="47"/>
      <c r="I34" s="47"/>
      <c r="J34" s="48"/>
    </row>
    <row r="35" spans="1:11" x14ac:dyDescent="0.25">
      <c r="A35" s="19" t="s">
        <v>32</v>
      </c>
      <c r="B35" s="47"/>
      <c r="C35" s="47"/>
      <c r="D35" s="47"/>
      <c r="E35" s="47"/>
      <c r="F35" s="47"/>
      <c r="G35" s="47"/>
      <c r="H35" s="47"/>
      <c r="I35" s="47"/>
      <c r="J35" s="48"/>
    </row>
    <row r="36" spans="1:11" ht="69.75" customHeight="1" x14ac:dyDescent="0.25">
      <c r="A36" s="19" t="s">
        <v>33</v>
      </c>
      <c r="B36" s="47" t="s">
        <v>91</v>
      </c>
      <c r="C36" s="47"/>
      <c r="D36" s="47"/>
      <c r="E36" s="47"/>
      <c r="F36" s="47"/>
      <c r="G36" s="47"/>
      <c r="H36" s="47"/>
      <c r="I36" s="47"/>
      <c r="J36" s="48"/>
    </row>
    <row r="37" spans="1:11" ht="42.75" customHeight="1" x14ac:dyDescent="0.25">
      <c r="A37" s="32" t="s">
        <v>34</v>
      </c>
      <c r="B37" s="33"/>
      <c r="C37" s="33"/>
      <c r="D37" s="33"/>
      <c r="E37" s="33"/>
      <c r="F37" s="33"/>
      <c r="G37" s="33"/>
      <c r="H37" s="33"/>
      <c r="I37" s="33"/>
      <c r="J37" s="34"/>
    </row>
    <row r="38" spans="1:11" ht="15.75" x14ac:dyDescent="0.25">
      <c r="A38" s="35" t="s">
        <v>35</v>
      </c>
      <c r="B38" s="36"/>
      <c r="C38" s="36"/>
      <c r="D38" s="36"/>
      <c r="E38" s="36"/>
      <c r="F38" s="36"/>
      <c r="G38" s="36"/>
      <c r="H38" s="36"/>
      <c r="I38" s="36"/>
      <c r="J38" s="37"/>
    </row>
    <row r="39" spans="1:11" x14ac:dyDescent="0.25">
      <c r="A39" s="38" t="s">
        <v>41</v>
      </c>
      <c r="B39" s="39"/>
      <c r="C39" s="39"/>
      <c r="D39" s="39"/>
      <c r="E39" s="39"/>
      <c r="F39" s="39"/>
      <c r="G39" s="39"/>
      <c r="H39" s="39"/>
      <c r="I39" s="39"/>
      <c r="J39" s="40"/>
      <c r="K39" s="1"/>
    </row>
    <row r="40" spans="1:11" ht="27.75" customHeight="1" x14ac:dyDescent="0.25">
      <c r="A40" s="25"/>
      <c r="B40" s="25"/>
      <c r="C40" s="25"/>
      <c r="D40" s="25"/>
      <c r="E40" s="25"/>
      <c r="F40" s="25"/>
      <c r="G40" s="25"/>
      <c r="H40" s="25"/>
      <c r="I40" s="25"/>
      <c r="J40" s="25"/>
    </row>
    <row r="41" spans="1:11" ht="27.75" customHeight="1" x14ac:dyDescent="0.25">
      <c r="A41" s="41"/>
      <c r="B41" s="41"/>
      <c r="C41" s="41"/>
      <c r="D41" s="41"/>
      <c r="E41" s="41"/>
      <c r="F41" s="41"/>
      <c r="G41" s="41"/>
      <c r="H41" s="41"/>
      <c r="I41" s="41"/>
      <c r="J41" s="41"/>
    </row>
    <row r="42" spans="1:11" ht="30.75" customHeight="1" x14ac:dyDescent="0.25"/>
    <row r="44" spans="1:11" ht="16.5" x14ac:dyDescent="0.25">
      <c r="A44" s="28"/>
    </row>
    <row r="45" spans="1:11" x14ac:dyDescent="0.25">
      <c r="A45" s="29"/>
    </row>
  </sheetData>
  <mergeCells count="48">
    <mergeCell ref="A38:J38"/>
    <mergeCell ref="A39:J39"/>
    <mergeCell ref="A41:J41"/>
    <mergeCell ref="A32:J32"/>
    <mergeCell ref="B33:J33"/>
    <mergeCell ref="B34:J34"/>
    <mergeCell ref="B35:J35"/>
    <mergeCell ref="B36:J36"/>
    <mergeCell ref="A37:J37"/>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23:J23"/>
    <mergeCell ref="B12:J12"/>
    <mergeCell ref="B13:J13"/>
    <mergeCell ref="A14:J14"/>
    <mergeCell ref="C15:J15"/>
    <mergeCell ref="C16:J16"/>
    <mergeCell ref="C17:J17"/>
    <mergeCell ref="A18:J18"/>
    <mergeCell ref="B19:J19"/>
    <mergeCell ref="B20:J20"/>
    <mergeCell ref="B21:J21"/>
    <mergeCell ref="B22:J22"/>
    <mergeCell ref="B11:J11"/>
    <mergeCell ref="B2:J2"/>
    <mergeCell ref="B3:C3"/>
    <mergeCell ref="D3:H3"/>
    <mergeCell ref="B4:C4"/>
    <mergeCell ref="D4:H4"/>
    <mergeCell ref="A5:J5"/>
    <mergeCell ref="A6:J6"/>
    <mergeCell ref="A7:J7"/>
    <mergeCell ref="A8:J8"/>
    <mergeCell ref="B9:J9"/>
    <mergeCell ref="B10:J10"/>
  </mergeCells>
  <dataValidations count="16">
    <dataValidation allowBlank="1" showInputMessage="1" showErrorMessage="1" prompt="Monto ejecutado en el trimestre" sqref="H29:H30" xr:uid="{F75A8023-FA79-4D0B-80B8-FF9E38C72A4E}"/>
    <dataValidation allowBlank="1" showInputMessage="1" showErrorMessage="1" prompt="Meta alcanzada en el trimestre" sqref="G29:G30" xr:uid="{3FF120F4-4E00-4C12-8592-7191DEF5AB52}"/>
    <dataValidation allowBlank="1" showInputMessage="1" showErrorMessage="1" prompt="Monto presupuestado para el producto" sqref="D29:D30 E30:F30 F29" xr:uid="{46B83C36-609F-4F5C-A4B7-5B22FFCD850C}"/>
    <dataValidation allowBlank="1" showInputMessage="1" showErrorMessage="1" prompt="Meta anual del indicador" sqref="E29 C29:C30" xr:uid="{DAEBD278-4B6A-4994-AFAB-6C2F716B387E}"/>
    <dataValidation allowBlank="1" showInputMessage="1" showErrorMessage="1" prompt="Nombre del indicador" sqref="B29:B30" xr:uid="{9200E86F-44AC-49C8-82EA-FEDAB1413714}"/>
    <dataValidation allowBlank="1" showInputMessage="1" showErrorMessage="1" prompt="Nombre de cada producto" sqref="A29:A30" xr:uid="{0DD5DB07-A95F-48D2-B306-9D95AFB3EB53}"/>
    <dataValidation allowBlank="1" showInputMessage="1" showErrorMessage="1" prompt="¿En qué consiste el programa?" sqref="B20:J20" xr:uid="{40AA6FC4-61B0-4399-A46F-AF25EB4EF30E}"/>
    <dataValidation allowBlank="1" showInputMessage="1" showErrorMessage="1" prompt="Presupuesto del programa" sqref="A26:C26 F26" xr:uid="{82215E34-4B12-4911-A76C-6BC3A652FDB1}"/>
    <dataValidation allowBlank="1" showInputMessage="1" showErrorMessage="1" prompt="Oportunidades de mejora identificadas" sqref="A39:J40" xr:uid="{F52EE117-9FFA-4040-84BB-481E63444411}"/>
    <dataValidation allowBlank="1" showInputMessage="1" showErrorMessage="1" prompt="De existir desvío, explicar razones." sqref="B36:J36" xr:uid="{08F8F1C1-CF72-4C49-821D-E6722A7F96CF}"/>
    <dataValidation allowBlank="1" showInputMessage="1" showErrorMessage="1" prompt="1. Describir lo plasmado en el presupuesto_x000a_2. Describir lo alcanzado en términos financieros y de producción " sqref="B35" xr:uid="{A11CA0F3-EF8F-4702-8F06-8F4F0F932387}"/>
    <dataValidation allowBlank="1" showInputMessage="1" showErrorMessage="1" prompt="¿En qué consiste el producto? su objetivo" sqref="B34:J34" xr:uid="{C75EABA4-321B-42B8-8D60-6F5B90168653}"/>
    <dataValidation allowBlank="1" showInputMessage="1" showErrorMessage="1" prompt="Nombre del producto" sqref="B33:J33" xr:uid="{CE7BEEA9-491C-4332-B7BD-1241AE422D59}"/>
    <dataValidation allowBlank="1" showInputMessage="1" showErrorMessage="1" prompt="¿A quién va dirigido el programa?, ¿qué característica tiene esta población que requiere ser beneficiada?" sqref="B21:J21" xr:uid="{16C1EF2D-151E-4337-ADD3-12555C6065F4}"/>
    <dataValidation allowBlank="1" showInputMessage="1" prompt="Nombre del capítulo" sqref="B9:J11" xr:uid="{39106B82-777C-44FD-A699-F62709DB97C8}"/>
    <dataValidation allowBlank="1" sqref="A9" xr:uid="{FFFC4D4D-0C97-4B71-866E-2B61F2436C02}"/>
  </dataValidations>
  <pageMargins left="0.70866141732283472" right="0.70866141732283472" top="0.74803149606299213" bottom="0.74803149606299213" header="0.31496062992125984" footer="0.31496062992125984"/>
  <pageSetup scale="6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1417-0D09-4198-AF19-E75ECAB0CE2D}">
  <dimension ref="A1:K44"/>
  <sheetViews>
    <sheetView topLeftCell="A13" workbookViewId="0">
      <selection activeCell="L20" sqref="L20"/>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customHeight="1" thickBot="1" x14ac:dyDescent="0.3">
      <c r="A2" s="20"/>
      <c r="B2" s="74" t="s">
        <v>96</v>
      </c>
      <c r="C2" s="75"/>
      <c r="D2" s="75"/>
      <c r="E2" s="75"/>
      <c r="F2" s="75"/>
      <c r="G2" s="75"/>
      <c r="H2" s="75"/>
      <c r="I2" s="75"/>
      <c r="J2" s="76"/>
      <c r="K2" s="1"/>
    </row>
    <row r="3" spans="1:11" ht="21.75" thickBot="1" x14ac:dyDescent="0.3">
      <c r="A3" s="21"/>
      <c r="B3" s="77" t="s">
        <v>0</v>
      </c>
      <c r="C3" s="78"/>
      <c r="D3" s="77" t="s">
        <v>1</v>
      </c>
      <c r="E3" s="78"/>
      <c r="F3" s="78"/>
      <c r="G3" s="78"/>
      <c r="H3" s="79"/>
      <c r="I3" s="2" t="s">
        <v>2</v>
      </c>
      <c r="J3" s="3" t="s">
        <v>3</v>
      </c>
      <c r="K3" s="1"/>
    </row>
    <row r="4" spans="1:11" ht="21.75" thickBot="1" x14ac:dyDescent="0.3">
      <c r="A4" s="22"/>
      <c r="B4" s="80" t="s">
        <v>4</v>
      </c>
      <c r="C4" s="81"/>
      <c r="D4" s="80" t="s">
        <v>73</v>
      </c>
      <c r="E4" s="81"/>
      <c r="F4" s="81"/>
      <c r="G4" s="81"/>
      <c r="H4" s="82"/>
      <c r="I4" s="4">
        <v>43552</v>
      </c>
      <c r="J4" s="5">
        <v>0</v>
      </c>
      <c r="K4" s="1"/>
    </row>
    <row r="5" spans="1:11" x14ac:dyDescent="0.25">
      <c r="A5" s="83"/>
      <c r="B5" s="84"/>
      <c r="C5" s="84"/>
      <c r="D5" s="85"/>
      <c r="E5" s="85"/>
      <c r="F5" s="85"/>
      <c r="G5" s="85"/>
      <c r="H5" s="85"/>
      <c r="I5" s="84"/>
      <c r="J5" s="86"/>
      <c r="K5" s="1"/>
    </row>
    <row r="6" spans="1:11" ht="3" customHeight="1" x14ac:dyDescent="0.25">
      <c r="A6" s="71"/>
      <c r="B6" s="72"/>
      <c r="C6" s="72"/>
      <c r="D6" s="72"/>
      <c r="E6" s="72"/>
      <c r="F6" s="72"/>
      <c r="G6" s="72"/>
      <c r="H6" s="72"/>
      <c r="I6" s="72"/>
      <c r="J6" s="73"/>
      <c r="K6" s="1"/>
    </row>
    <row r="7" spans="1:11" ht="15.75" x14ac:dyDescent="0.25">
      <c r="A7" s="32" t="s">
        <v>84</v>
      </c>
      <c r="B7" s="33"/>
      <c r="C7" s="33"/>
      <c r="D7" s="33"/>
      <c r="E7" s="33"/>
      <c r="F7" s="33"/>
      <c r="G7" s="33"/>
      <c r="H7" s="33"/>
      <c r="I7" s="33"/>
      <c r="J7" s="34"/>
      <c r="K7" s="1"/>
    </row>
    <row r="8" spans="1:11" ht="15.75" x14ac:dyDescent="0.25">
      <c r="A8" s="44" t="s">
        <v>5</v>
      </c>
      <c r="B8" s="45"/>
      <c r="C8" s="45"/>
      <c r="D8" s="45"/>
      <c r="E8" s="45"/>
      <c r="F8" s="45"/>
      <c r="G8" s="45"/>
      <c r="H8" s="45"/>
      <c r="I8" s="45"/>
      <c r="J8" s="46"/>
      <c r="K8" s="1"/>
    </row>
    <row r="9" spans="1:11" x14ac:dyDescent="0.25">
      <c r="A9" s="6" t="s">
        <v>6</v>
      </c>
      <c r="B9" s="67" t="s">
        <v>49</v>
      </c>
      <c r="C9" s="68"/>
      <c r="D9" s="68"/>
      <c r="E9" s="68"/>
      <c r="F9" s="68"/>
      <c r="G9" s="68"/>
      <c r="H9" s="68"/>
      <c r="I9" s="68"/>
      <c r="J9" s="69"/>
      <c r="K9" s="1"/>
    </row>
    <row r="10" spans="1:11" ht="15" customHeight="1" x14ac:dyDescent="0.25">
      <c r="A10" s="23" t="s">
        <v>36</v>
      </c>
      <c r="B10" s="67" t="s">
        <v>50</v>
      </c>
      <c r="C10" s="68"/>
      <c r="D10" s="68"/>
      <c r="E10" s="68"/>
      <c r="F10" s="68"/>
      <c r="G10" s="68"/>
      <c r="H10" s="68"/>
      <c r="I10" s="68"/>
      <c r="J10" s="69"/>
      <c r="K10" s="1"/>
    </row>
    <row r="11" spans="1:11" x14ac:dyDescent="0.25">
      <c r="A11" s="23" t="s">
        <v>37</v>
      </c>
      <c r="B11" s="67" t="s">
        <v>51</v>
      </c>
      <c r="C11" s="68"/>
      <c r="D11" s="68"/>
      <c r="E11" s="68"/>
      <c r="F11" s="68"/>
      <c r="G11" s="68"/>
      <c r="H11" s="68"/>
      <c r="I11" s="68"/>
      <c r="J11" s="69"/>
      <c r="K11" s="1"/>
    </row>
    <row r="12" spans="1:11" ht="31.5" customHeight="1" x14ac:dyDescent="0.25">
      <c r="A12" s="6" t="s">
        <v>7</v>
      </c>
      <c r="B12" s="70" t="s">
        <v>56</v>
      </c>
      <c r="C12" s="70"/>
      <c r="D12" s="70"/>
      <c r="E12" s="70"/>
      <c r="F12" s="70"/>
      <c r="G12" s="70"/>
      <c r="H12" s="70"/>
      <c r="I12" s="70"/>
      <c r="J12" s="70"/>
    </row>
    <row r="13" spans="1:11" ht="55.15" customHeight="1" x14ac:dyDescent="0.25">
      <c r="A13" s="6" t="s">
        <v>8</v>
      </c>
      <c r="B13" s="70" t="s">
        <v>57</v>
      </c>
      <c r="C13" s="70"/>
      <c r="D13" s="70"/>
      <c r="E13" s="70"/>
      <c r="F13" s="70"/>
      <c r="G13" s="70"/>
      <c r="H13" s="70"/>
      <c r="I13" s="70"/>
      <c r="J13" s="70"/>
    </row>
    <row r="14" spans="1:11" ht="15.75" x14ac:dyDescent="0.25">
      <c r="A14" s="32" t="s">
        <v>9</v>
      </c>
      <c r="B14" s="33"/>
      <c r="C14" s="33"/>
      <c r="D14" s="33"/>
      <c r="E14" s="33"/>
      <c r="F14" s="33"/>
      <c r="G14" s="33"/>
      <c r="H14" s="33"/>
      <c r="I14" s="33"/>
      <c r="J14" s="34"/>
    </row>
    <row r="15" spans="1:11" ht="27.75" customHeight="1" x14ac:dyDescent="0.25">
      <c r="A15" s="6" t="s">
        <v>10</v>
      </c>
      <c r="B15" s="24">
        <v>1</v>
      </c>
      <c r="C15" s="66" t="str">
        <f>IFERROR(VLOOKUP(B15,'[1]Validacion datos'!A2:B5,2,FALSE),"")</f>
        <v>DESARROLLO INSTITUCIONAL</v>
      </c>
      <c r="D15" s="66"/>
      <c r="E15" s="66"/>
      <c r="F15" s="66"/>
      <c r="G15" s="66"/>
      <c r="H15" s="66"/>
      <c r="I15" s="66"/>
      <c r="J15" s="66"/>
    </row>
    <row r="16" spans="1:11" ht="26.25" customHeight="1" x14ac:dyDescent="0.25">
      <c r="A16" s="6" t="s">
        <v>11</v>
      </c>
      <c r="B16" s="24">
        <v>1.1000000000000001</v>
      </c>
      <c r="C16" s="66" t="str">
        <f>IFERROR(VLOOKUP(B16,'[1]Validacion datos'!A8:B26,2,FALSE),"")</f>
        <v>Administración pública transparente, eficiente y orientada</v>
      </c>
      <c r="D16" s="66"/>
      <c r="E16" s="66"/>
      <c r="F16" s="66"/>
      <c r="G16" s="66"/>
      <c r="H16" s="66"/>
      <c r="I16" s="66"/>
      <c r="J16" s="66"/>
    </row>
    <row r="17" spans="1:11" ht="32.450000000000003" customHeight="1" x14ac:dyDescent="0.25">
      <c r="A17" s="6" t="s">
        <v>12</v>
      </c>
      <c r="B17" s="24" t="s">
        <v>58</v>
      </c>
      <c r="C17" s="66"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66"/>
      <c r="E17" s="66"/>
      <c r="F17" s="66"/>
      <c r="G17" s="66"/>
      <c r="H17" s="66"/>
      <c r="I17" s="66"/>
      <c r="J17" s="66"/>
    </row>
    <row r="18" spans="1:11" ht="15.75" x14ac:dyDescent="0.25">
      <c r="A18" s="32" t="s">
        <v>13</v>
      </c>
      <c r="B18" s="33"/>
      <c r="C18" s="33"/>
      <c r="D18" s="33"/>
      <c r="E18" s="33"/>
      <c r="F18" s="33"/>
      <c r="G18" s="33"/>
      <c r="H18" s="33"/>
      <c r="I18" s="33"/>
      <c r="J18" s="34"/>
    </row>
    <row r="19" spans="1:11" ht="29.25" customHeight="1" x14ac:dyDescent="0.25">
      <c r="A19" s="6" t="s">
        <v>14</v>
      </c>
      <c r="B19" s="47" t="s">
        <v>86</v>
      </c>
      <c r="C19" s="47"/>
      <c r="D19" s="47"/>
      <c r="E19" s="47"/>
      <c r="F19" s="47"/>
      <c r="G19" s="47"/>
      <c r="H19" s="47"/>
      <c r="I19" s="47"/>
      <c r="J19" s="48"/>
    </row>
    <row r="20" spans="1:11" ht="67.150000000000006" customHeight="1" x14ac:dyDescent="0.25">
      <c r="A20" s="10" t="s">
        <v>15</v>
      </c>
      <c r="B20" s="47" t="s">
        <v>68</v>
      </c>
      <c r="C20" s="47"/>
      <c r="D20" s="47"/>
      <c r="E20" s="47"/>
      <c r="F20" s="47"/>
      <c r="G20" s="47"/>
      <c r="H20" s="47"/>
      <c r="I20" s="47"/>
      <c r="J20" s="48"/>
    </row>
    <row r="21" spans="1:11" ht="34.5" customHeight="1" x14ac:dyDescent="0.25">
      <c r="A21" s="10" t="s">
        <v>16</v>
      </c>
      <c r="B21" s="47" t="s">
        <v>69</v>
      </c>
      <c r="C21" s="47"/>
      <c r="D21" s="47"/>
      <c r="E21" s="47"/>
      <c r="F21" s="47"/>
      <c r="G21" s="47"/>
      <c r="H21" s="47"/>
      <c r="I21" s="47"/>
      <c r="J21" s="48"/>
    </row>
    <row r="22" spans="1:11" ht="35.25" customHeight="1" x14ac:dyDescent="0.25">
      <c r="A22" s="10" t="s">
        <v>38</v>
      </c>
      <c r="B22" s="47" t="s">
        <v>76</v>
      </c>
      <c r="C22" s="47"/>
      <c r="D22" s="47"/>
      <c r="E22" s="47"/>
      <c r="F22" s="47"/>
      <c r="G22" s="47"/>
      <c r="H22" s="47"/>
      <c r="I22" s="47"/>
      <c r="J22" s="48"/>
      <c r="K22" s="1"/>
    </row>
    <row r="23" spans="1:11" ht="15.75" x14ac:dyDescent="0.25">
      <c r="A23" s="32" t="s">
        <v>17</v>
      </c>
      <c r="B23" s="33"/>
      <c r="C23" s="33"/>
      <c r="D23" s="33"/>
      <c r="E23" s="33"/>
      <c r="F23" s="33"/>
      <c r="G23" s="33"/>
      <c r="H23" s="33"/>
      <c r="I23" s="33"/>
      <c r="J23" s="34"/>
    </row>
    <row r="24" spans="1:11" ht="15.75" x14ac:dyDescent="0.25">
      <c r="A24" s="44" t="s">
        <v>18</v>
      </c>
      <c r="B24" s="45"/>
      <c r="C24" s="45"/>
      <c r="D24" s="45"/>
      <c r="E24" s="45"/>
      <c r="F24" s="45"/>
      <c r="G24" s="45"/>
      <c r="H24" s="45"/>
      <c r="I24" s="45"/>
      <c r="J24" s="46"/>
      <c r="K24" s="1"/>
    </row>
    <row r="25" spans="1:11" ht="15" customHeight="1" x14ac:dyDescent="0.25">
      <c r="A25" s="61" t="s">
        <v>19</v>
      </c>
      <c r="B25" s="62"/>
      <c r="C25" s="63" t="s">
        <v>20</v>
      </c>
      <c r="D25" s="64"/>
      <c r="E25" s="64"/>
      <c r="F25" s="64" t="s">
        <v>21</v>
      </c>
      <c r="G25" s="64"/>
      <c r="H25" s="62"/>
      <c r="I25" s="63" t="s">
        <v>22</v>
      </c>
      <c r="J25" s="65"/>
    </row>
    <row r="26" spans="1:11" x14ac:dyDescent="0.25">
      <c r="A26" s="54">
        <v>30851482</v>
      </c>
      <c r="B26" s="55"/>
      <c r="C26" s="56">
        <v>28422206.460000001</v>
      </c>
      <c r="D26" s="57"/>
      <c r="E26" s="58"/>
      <c r="F26" s="56">
        <v>7566776.2599999998</v>
      </c>
      <c r="G26" s="57"/>
      <c r="H26" s="58"/>
      <c r="I26" s="59">
        <f>+F26/C26</f>
        <v>0.26622761574296155</v>
      </c>
      <c r="J26" s="60"/>
    </row>
    <row r="27" spans="1:11" ht="15.75" x14ac:dyDescent="0.25">
      <c r="A27" s="44" t="s">
        <v>23</v>
      </c>
      <c r="B27" s="45"/>
      <c r="C27" s="45"/>
      <c r="D27" s="45"/>
      <c r="E27" s="45"/>
      <c r="F27" s="45"/>
      <c r="G27" s="45"/>
      <c r="H27" s="45"/>
      <c r="I27" s="45"/>
      <c r="J27" s="46"/>
      <c r="K27" s="1"/>
    </row>
    <row r="28" spans="1:11" ht="15" customHeight="1" x14ac:dyDescent="0.25">
      <c r="A28" s="7"/>
      <c r="B28"/>
      <c r="C28" s="49" t="s">
        <v>24</v>
      </c>
      <c r="D28" s="50"/>
      <c r="E28" s="51" t="s">
        <v>77</v>
      </c>
      <c r="F28" s="52"/>
      <c r="G28" s="51" t="s">
        <v>78</v>
      </c>
      <c r="H28" s="51"/>
      <c r="I28" s="49" t="s">
        <v>25</v>
      </c>
      <c r="J28" s="53"/>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71</v>
      </c>
      <c r="B30" s="15" t="s">
        <v>72</v>
      </c>
      <c r="C30" s="16">
        <v>11731</v>
      </c>
      <c r="D30" s="17">
        <v>28422206.460000001</v>
      </c>
      <c r="E30" s="17">
        <v>5925</v>
      </c>
      <c r="F30" s="17">
        <v>11940524</v>
      </c>
      <c r="G30" s="18">
        <v>6393</v>
      </c>
      <c r="H30" s="17">
        <v>6615159.1900000004</v>
      </c>
      <c r="I30" s="27">
        <f>+Tabla1345[[#This Row],[Física 
(E)]]/Tabla1345[[#This Row],[Física
(C)]]</f>
        <v>1.0789873417721518</v>
      </c>
      <c r="J30" s="27">
        <f>+Tabla1345[[#This Row],[Financiera 
 (F)]]/Tabla1345[[#This Row],[Financiera
(D)]]</f>
        <v>0.55400911970027444</v>
      </c>
    </row>
    <row r="31" spans="1:11" ht="15.75" x14ac:dyDescent="0.25">
      <c r="A31" s="32" t="s">
        <v>28</v>
      </c>
      <c r="B31" s="33"/>
      <c r="C31" s="33"/>
      <c r="D31" s="33"/>
      <c r="E31" s="33"/>
      <c r="F31" s="33"/>
      <c r="G31" s="33"/>
      <c r="H31" s="33"/>
      <c r="I31" s="33"/>
      <c r="J31" s="34"/>
    </row>
    <row r="32" spans="1:11" ht="15.75" x14ac:dyDescent="0.25">
      <c r="A32" s="44" t="s">
        <v>29</v>
      </c>
      <c r="B32" s="45"/>
      <c r="C32" s="45"/>
      <c r="D32" s="45"/>
      <c r="E32" s="45"/>
      <c r="F32" s="45"/>
      <c r="G32" s="45"/>
      <c r="H32" s="45"/>
      <c r="I32" s="45"/>
      <c r="J32" s="46"/>
    </row>
    <row r="33" spans="1:11" x14ac:dyDescent="0.25">
      <c r="A33" s="19" t="s">
        <v>30</v>
      </c>
      <c r="B33" s="47" t="s">
        <v>89</v>
      </c>
      <c r="C33" s="47"/>
      <c r="D33" s="47"/>
      <c r="E33" s="47"/>
      <c r="F33" s="47"/>
      <c r="G33" s="47"/>
      <c r="H33" s="47"/>
      <c r="I33" s="47"/>
      <c r="J33" s="48"/>
      <c r="K33" s="1"/>
    </row>
    <row r="34" spans="1:11" ht="30" x14ac:dyDescent="0.25">
      <c r="A34" s="19" t="s">
        <v>31</v>
      </c>
      <c r="B34" s="47" t="s">
        <v>80</v>
      </c>
      <c r="C34" s="47"/>
      <c r="D34" s="47"/>
      <c r="E34" s="47"/>
      <c r="F34" s="47"/>
      <c r="G34" s="47"/>
      <c r="H34" s="47"/>
      <c r="I34" s="47"/>
      <c r="J34" s="48"/>
    </row>
    <row r="35" spans="1:11" x14ac:dyDescent="0.25">
      <c r="A35" s="19" t="s">
        <v>32</v>
      </c>
      <c r="B35" s="47"/>
      <c r="C35" s="47"/>
      <c r="D35" s="47"/>
      <c r="E35" s="47"/>
      <c r="F35" s="47"/>
      <c r="G35" s="47"/>
      <c r="H35" s="47"/>
      <c r="I35" s="47"/>
      <c r="J35" s="48"/>
    </row>
    <row r="36" spans="1:11" ht="68.25" customHeight="1" x14ac:dyDescent="0.25">
      <c r="A36" s="19" t="s">
        <v>33</v>
      </c>
      <c r="B36" s="47" t="s">
        <v>90</v>
      </c>
      <c r="C36" s="47"/>
      <c r="D36" s="47"/>
      <c r="E36" s="47"/>
      <c r="F36" s="47"/>
      <c r="G36" s="47"/>
      <c r="H36" s="47"/>
      <c r="I36" s="47"/>
      <c r="J36" s="48"/>
    </row>
    <row r="37" spans="1:11" ht="15.75" x14ac:dyDescent="0.25">
      <c r="A37" s="32" t="s">
        <v>34</v>
      </c>
      <c r="B37" s="33"/>
      <c r="C37" s="33"/>
      <c r="D37" s="33"/>
      <c r="E37" s="33"/>
      <c r="F37" s="33"/>
      <c r="G37" s="33"/>
      <c r="H37" s="33"/>
      <c r="I37" s="33"/>
      <c r="J37" s="34"/>
    </row>
    <row r="38" spans="1:11" ht="15.75" x14ac:dyDescent="0.25">
      <c r="A38" s="35" t="s">
        <v>35</v>
      </c>
      <c r="B38" s="36"/>
      <c r="C38" s="36"/>
      <c r="D38" s="36"/>
      <c r="E38" s="36"/>
      <c r="F38" s="36"/>
      <c r="G38" s="36"/>
      <c r="H38" s="36"/>
      <c r="I38" s="36"/>
      <c r="J38" s="37"/>
    </row>
    <row r="39" spans="1:11" x14ac:dyDescent="0.25">
      <c r="A39" s="38" t="s">
        <v>41</v>
      </c>
      <c r="B39" s="39"/>
      <c r="C39" s="39"/>
      <c r="D39" s="39"/>
      <c r="E39" s="39"/>
      <c r="F39" s="39"/>
      <c r="G39" s="39"/>
      <c r="H39" s="39"/>
      <c r="I39" s="39"/>
      <c r="J39" s="40"/>
      <c r="K39" s="1"/>
    </row>
    <row r="40" spans="1:11" ht="27.75" customHeight="1" x14ac:dyDescent="0.25">
      <c r="A40" s="25"/>
      <c r="B40" s="25"/>
      <c r="C40" s="25"/>
      <c r="D40" s="25"/>
      <c r="E40" s="25"/>
      <c r="F40" s="25"/>
      <c r="G40" s="25"/>
      <c r="H40" s="25"/>
      <c r="I40" s="25"/>
      <c r="J40" s="25"/>
    </row>
    <row r="41" spans="1:11" ht="27.75" customHeight="1" x14ac:dyDescent="0.25">
      <c r="A41" s="41" t="s">
        <v>42</v>
      </c>
      <c r="B41" s="41"/>
      <c r="C41" s="41"/>
      <c r="D41" s="41"/>
      <c r="E41" s="41"/>
      <c r="F41" s="41"/>
      <c r="G41" s="41"/>
      <c r="H41" s="41"/>
      <c r="I41" s="41"/>
      <c r="J41" s="41"/>
    </row>
    <row r="42" spans="1:11" ht="30.75" customHeight="1" x14ac:dyDescent="0.25">
      <c r="A42" s="26"/>
    </row>
    <row r="43" spans="1:11" ht="16.5" x14ac:dyDescent="0.25">
      <c r="A43" s="28"/>
    </row>
    <row r="44" spans="1:11" x14ac:dyDescent="0.25">
      <c r="A44" s="30"/>
    </row>
  </sheetData>
  <mergeCells count="48">
    <mergeCell ref="A38:J38"/>
    <mergeCell ref="A39:J39"/>
    <mergeCell ref="A41:J41"/>
    <mergeCell ref="A32:J32"/>
    <mergeCell ref="B33:J33"/>
    <mergeCell ref="B34:J34"/>
    <mergeCell ref="B35:J35"/>
    <mergeCell ref="B36:J36"/>
    <mergeCell ref="A37:J37"/>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23:J23"/>
    <mergeCell ref="B12:J12"/>
    <mergeCell ref="B13:J13"/>
    <mergeCell ref="A14:J14"/>
    <mergeCell ref="C15:J15"/>
    <mergeCell ref="C16:J16"/>
    <mergeCell ref="C17:J17"/>
    <mergeCell ref="A18:J18"/>
    <mergeCell ref="B19:J19"/>
    <mergeCell ref="B20:J20"/>
    <mergeCell ref="B21:J21"/>
    <mergeCell ref="B22:J22"/>
    <mergeCell ref="B11:J11"/>
    <mergeCell ref="B2:J2"/>
    <mergeCell ref="B3:C3"/>
    <mergeCell ref="D3:H3"/>
    <mergeCell ref="B4:C4"/>
    <mergeCell ref="D4:H4"/>
    <mergeCell ref="A5:J5"/>
    <mergeCell ref="A6:J6"/>
    <mergeCell ref="A7:J7"/>
    <mergeCell ref="A8:J8"/>
    <mergeCell ref="B9:J9"/>
    <mergeCell ref="B10:J10"/>
  </mergeCells>
  <dataValidations count="16">
    <dataValidation allowBlank="1" sqref="A9" xr:uid="{F4D7D8C9-A104-43DC-B205-1A8705303C57}"/>
    <dataValidation allowBlank="1" showInputMessage="1" prompt="Nombre del capítulo" sqref="B9:J11" xr:uid="{090287F6-12E4-427C-AFC4-0FF7C7E710F4}"/>
    <dataValidation allowBlank="1" showInputMessage="1" showErrorMessage="1" prompt="¿A quién va dirigido el programa?, ¿qué característica tiene esta población que requiere ser beneficiada?" sqref="B21:J21" xr:uid="{EE1D1C1D-80DC-48B4-8C06-B73D5E1AA5E0}"/>
    <dataValidation allowBlank="1" showInputMessage="1" showErrorMessage="1" prompt="Nombre del producto" sqref="B33:J33" xr:uid="{1C979AA6-F9B7-4E63-8AD4-7A8A39A1262C}"/>
    <dataValidation allowBlank="1" showInputMessage="1" showErrorMessage="1" prompt="¿En qué consiste el producto? su objetivo" sqref="B34:J34" xr:uid="{D4D13429-A5F8-405E-9638-D9CAC776CD2F}"/>
    <dataValidation allowBlank="1" showInputMessage="1" showErrorMessage="1" prompt="1. Describir lo plasmado en el presupuesto_x000a_2. Describir lo alcanzado en términos financieros y de producción " sqref="B35" xr:uid="{3AE6D6E9-4D46-45DA-91B9-85D852574B02}"/>
    <dataValidation allowBlank="1" showInputMessage="1" showErrorMessage="1" prompt="De existir desvío, explicar razones." sqref="B36:J36" xr:uid="{DF400196-093D-4EE9-B424-03F2EECFC03B}"/>
    <dataValidation allowBlank="1" showInputMessage="1" showErrorMessage="1" prompt="Oportunidades de mejora identificadas" sqref="A39:J40" xr:uid="{8E5D256F-E0D6-4478-9C31-947FB94FAB1A}"/>
    <dataValidation allowBlank="1" showInputMessage="1" showErrorMessage="1" prompt="Presupuesto del programa" sqref="A26:C26 F26" xr:uid="{B9B1371D-CCE1-4E25-80FB-7B35C904DB07}"/>
    <dataValidation allowBlank="1" showInputMessage="1" showErrorMessage="1" prompt="¿En qué consiste el programa?" sqref="B20:J20" xr:uid="{C473EA55-CFAB-4ADB-896C-ECE683741EAE}"/>
    <dataValidation allowBlank="1" showInputMessage="1" showErrorMessage="1" prompt="Nombre de cada producto" sqref="A29:A30" xr:uid="{19CFEEEF-3606-496A-BA6E-5AD3A504DE21}"/>
    <dataValidation allowBlank="1" showInputMessage="1" showErrorMessage="1" prompt="Nombre del indicador" sqref="B29:B30" xr:uid="{BF2E8D78-A119-490F-AEC0-DFCE3937B90E}"/>
    <dataValidation allowBlank="1" showInputMessage="1" showErrorMessage="1" prompt="Meta anual del indicador" sqref="E29 C29:C30" xr:uid="{FD77D3F8-07C9-4774-9BB4-334245C36ADC}"/>
    <dataValidation allowBlank="1" showInputMessage="1" showErrorMessage="1" prompt="Monto presupuestado para el producto" sqref="D30:E30 F29:F30 D29" xr:uid="{D2895EFB-7554-437A-8623-ABD3E34D9627}"/>
    <dataValidation allowBlank="1" showInputMessage="1" showErrorMessage="1" prompt="Meta alcanzada en el trimestre" sqref="G29:G30" xr:uid="{892AE614-B86D-459E-A4D0-7662A857462A}"/>
    <dataValidation allowBlank="1" showInputMessage="1" showErrorMessage="1" prompt="Monto ejecutado en el trimestre" sqref="H29:H30" xr:uid="{6BD483A4-558F-4753-B44C-67CDD5F7B5A8}"/>
  </dataValidations>
  <pageMargins left="0.70866141732283472" right="0.70866141732283472" top="0.74803149606299213" bottom="0.74803149606299213" header="0.31496062992125984" footer="0.31496062992125984"/>
  <pageSetup scale="6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6143</vt:lpstr>
      <vt:lpstr>6144</vt:lpstr>
      <vt:lpstr>6145</vt:lpstr>
      <vt:lpstr>6146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2022-09-16T20:16:06Z</cp:lastPrinted>
  <dcterms:created xsi:type="dcterms:W3CDTF">2021-03-22T15:50:10Z</dcterms:created>
  <dcterms:modified xsi:type="dcterms:W3CDTF">2022-09-29T14:48:52Z</dcterms:modified>
</cp:coreProperties>
</file>