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6. Junio\Portal\"/>
    </mc:Choice>
  </mc:AlternateContent>
  <xr:revisionPtr revIDLastSave="0" documentId="13_ncr:1_{F0166FF8-0BF5-470A-9D2D-3F66173BB66F}" xr6:coauthVersionLast="47" xr6:coauthVersionMax="47" xr10:uidLastSave="{00000000-0000-0000-0000-000000000000}"/>
  <bookViews>
    <workbookView xWindow="-120" yWindow="-120" windowWidth="29040" windowHeight="15720" xr2:uid="{849F424B-2D9C-46A5-888C-550067956B8E}"/>
  </bookViews>
  <sheets>
    <sheet name=" ERF-Rendimiento Financier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 ERF-Rendimiento Financiero'!$C$7:$H$30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 ERF-Rendimiento Financiero'!$C$1:$H$41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1" i="1" l="1"/>
  <c r="L21" i="1" s="1"/>
  <c r="I21" i="1"/>
  <c r="J21" i="1" s="1"/>
  <c r="K20" i="1"/>
  <c r="L20" i="1" s="1"/>
  <c r="I20" i="1"/>
  <c r="J20" i="1" s="1"/>
  <c r="K19" i="1"/>
  <c r="L19" i="1" s="1"/>
  <c r="I19" i="1"/>
  <c r="J19" i="1" s="1"/>
  <c r="K18" i="1"/>
  <c r="I18" i="1"/>
  <c r="J18" i="1" s="1"/>
  <c r="L18" i="1"/>
  <c r="K17" i="1"/>
  <c r="L17" i="1" s="1"/>
  <c r="I17" i="1"/>
  <c r="J17" i="1" s="1"/>
  <c r="K16" i="1"/>
  <c r="I16" i="1"/>
  <c r="J16" i="1" s="1"/>
  <c r="K12" i="1"/>
  <c r="L12" i="1" s="1"/>
  <c r="I12" i="1"/>
  <c r="J12" i="1" s="1"/>
  <c r="K11" i="1"/>
  <c r="L11" i="1" s="1"/>
  <c r="I11" i="1"/>
  <c r="J11" i="1" s="1"/>
  <c r="K10" i="1"/>
  <c r="L10" i="1" s="1"/>
  <c r="I10" i="1"/>
  <c r="J10" i="1" s="1"/>
  <c r="K9" i="1"/>
  <c r="I9" i="1"/>
  <c r="J9" i="1" l="1"/>
  <c r="L9" i="1"/>
  <c r="L16" i="1"/>
</calcChain>
</file>

<file path=xl/sharedStrings.xml><?xml version="1.0" encoding="utf-8"?>
<sst xmlns="http://schemas.openxmlformats.org/spreadsheetml/2006/main" count="26" uniqueCount="25">
  <si>
    <t>Dirección General de Aduanas</t>
  </si>
  <si>
    <t>Estado de Rendimiento Financiero</t>
  </si>
  <si>
    <t>Del ejercicio terminado al 30 de Junio de 2026 y 2025</t>
  </si>
  <si>
    <t>(Valores en RD$ pesos)</t>
  </si>
  <si>
    <t xml:space="preserve">Notas 2021 </t>
  </si>
  <si>
    <t>Diferencia</t>
  </si>
  <si>
    <t xml:space="preserve">Notas 2020 </t>
  </si>
  <si>
    <t>Ingresos (Notas 19,20,21 y 22)</t>
  </si>
  <si>
    <t>Tasas y Derechos</t>
  </si>
  <si>
    <t xml:space="preserve">Ingresos por transacciones con contraprestación </t>
  </si>
  <si>
    <t>Transferencias</t>
  </si>
  <si>
    <t xml:space="preserve">Recargos, multas y otros ingresos  </t>
  </si>
  <si>
    <t>Total ingresos</t>
  </si>
  <si>
    <t xml:space="preserve"> </t>
  </si>
  <si>
    <t>Gastos (Notas 23,24,25,26,27 y 28)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</si>
  <si>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</si>
  <si>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</si>
  <si>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</si>
  <si>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</si>
  <si>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 xml:space="preserve">Otros gastos </t>
  </si>
  <si>
    <t xml:space="preserve">Gastos financieros </t>
  </si>
  <si>
    <t>Total gastos</t>
  </si>
  <si>
    <t>Resultados positivos (ahorro) / negativo (desahorro)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</si>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</sst>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39" fontId="4" fillId="0" borderId="0" xfId="0" applyNumberFormat="1" applyFont="1" applyAlignment="1">
      <alignment vertical="center"/>
    </xf>
    <xf numFmtId="3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1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4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28575</xdr:rowOff>
    </xdr:from>
    <xdr:to>
      <xdr:col>3</xdr:col>
      <xdr:colOff>805962</xdr:colOff>
      <xdr:row>4</xdr:row>
      <xdr:rowOff>73270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22AB40-2082-4157-9E5B-6A747FAE7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09550"/>
          <a:ext cx="977412" cy="530470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EEFF%20PARA%20NOTAS.xlsx" TargetMode="External"/><Relationship Id="rId2" Type="http://schemas.openxmlformats.org/officeDocument/2006/relationships/externalLinkPath" Target="file:///\\sdq-filesrv\Contabilidad%20General\DGA\2024\6.%20Junio\Estados%20Financieros\EEFF%20PARA%20NOTAS.xlsx" TargetMode="External"/><Relationship Id="rId1" Type="http://schemas.openxmlformats.org/officeDocument/2006/relationships/externalLinkPath" Target="/DGA/2024/6.%20Junio/Estados%20Financieros/EEFF%20PARA%20NOT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"/>
      <sheetName val="Flujo 202401"/>
      <sheetName val="Notas 122023"/>
      <sheetName val="Hoja2"/>
      <sheetName val="Balanza 202405"/>
      <sheetName val="Balanza 202306"/>
      <sheetName val="Mov. AF"/>
      <sheetName val="Hoja1"/>
      <sheetName val="Detalle adiciones"/>
      <sheetName val="Detalle Retiros "/>
      <sheetName val="Mejoras Cap."/>
      <sheetName val="Catalogo Dynamics"/>
      <sheetName val="Catálogo"/>
      <sheetName val="ESF_-_Situación_Financiera"/>
      <sheetName val="_ERF-Rendimiento_Financiero"/>
      <sheetName val="ECANP-Cambio_Patrimonio"/>
      <sheetName val="Flujo_de_efectivo"/>
      <sheetName val="Flujo_202401"/>
      <sheetName val="Notas_122023"/>
      <sheetName val="Balanza_202405"/>
      <sheetName val="Balanza_202306"/>
      <sheetName val="Mov__AF"/>
      <sheetName val="Detalle_adiciones"/>
      <sheetName val="Detalle_Retiros_"/>
      <sheetName val="Mejoras_Cap_"/>
      <sheetName val="Catalogo_Dynam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07">
          <cell r="O507">
            <v>30314894.600000001</v>
          </cell>
          <cell r="Q507">
            <v>1561446386</v>
          </cell>
        </row>
        <row r="540">
          <cell r="O540">
            <v>138066470.87</v>
          </cell>
          <cell r="Q540">
            <v>250955073</v>
          </cell>
        </row>
        <row r="546">
          <cell r="O546">
            <v>299287180.15999997</v>
          </cell>
          <cell r="Q546">
            <v>2159737667</v>
          </cell>
        </row>
        <row r="563">
          <cell r="O563">
            <v>6043959778.6100006</v>
          </cell>
          <cell r="Q563">
            <v>131828135</v>
          </cell>
        </row>
        <row r="588">
          <cell r="O588">
            <v>628316289.43000007</v>
          </cell>
          <cell r="Q588">
            <v>2171714720</v>
          </cell>
        </row>
        <row r="610">
          <cell r="O610" t="e">
            <v>#REF!</v>
          </cell>
          <cell r="Q610">
            <v>67083962</v>
          </cell>
        </row>
        <row r="637">
          <cell r="O637" t="e">
            <v>#REF!</v>
          </cell>
          <cell r="Q637">
            <v>67420872</v>
          </cell>
        </row>
        <row r="711">
          <cell r="O711" t="e">
            <v>#REF!</v>
          </cell>
          <cell r="Q711">
            <v>657286455</v>
          </cell>
        </row>
        <row r="722">
          <cell r="O722" t="e">
            <v>#REF!</v>
          </cell>
          <cell r="Q722">
            <v>382518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B0C2-DCF8-471C-820C-6F306DB786AA}">
  <sheetPr>
    <tabColor theme="9" tint="-0.499984740745262"/>
  </sheetPr>
  <dimension ref="B1:O370"/>
  <sheetViews>
    <sheetView showGridLines="0" tabSelected="1" topLeftCell="A12" zoomScale="136" zoomScaleNormal="136" workbookViewId="0">
      <selection activeCell="O29" sqref="O29"/>
    </sheetView>
  </sheetViews>
  <sheetFormatPr baseColWidth="10" defaultColWidth="11.42578125" defaultRowHeight="12.75" x14ac:dyDescent="0.25"/>
  <cols>
    <col min="1" max="1" width="11.42578125" style="1"/>
    <col min="2" max="2" width="0" style="1" hidden="1" customWidth="1"/>
    <col min="3" max="3" width="2.85546875" style="3" customWidth="1"/>
    <col min="4" max="4" width="40.42578125" style="3" customWidth="1"/>
    <col min="5" max="5" width="7" style="9" customWidth="1"/>
    <col min="6" max="6" width="16.42578125" style="3" bestFit="1" customWidth="1"/>
    <col min="7" max="7" width="1.7109375" style="3" customWidth="1"/>
    <col min="8" max="8" width="15.5703125" style="3" bestFit="1" customWidth="1"/>
    <col min="9" max="9" width="13.5703125" style="1" hidden="1" customWidth="1"/>
    <col min="10" max="10" width="12" style="1" hidden="1" customWidth="1"/>
    <col min="11" max="11" width="13.5703125" style="1" hidden="1" customWidth="1"/>
    <col min="12" max="12" width="12.5703125" style="1" hidden="1" customWidth="1"/>
    <col min="13" max="13" width="12" style="1" bestFit="1" customWidth="1"/>
    <col min="14" max="15" width="15.85546875" style="1" bestFit="1" customWidth="1"/>
    <col min="16" max="16384" width="11.42578125" style="1"/>
  </cols>
  <sheetData>
    <row r="1" spans="2:15" ht="14.25" x14ac:dyDescent="0.25">
      <c r="C1" s="20" t="s">
        <v>0</v>
      </c>
      <c r="D1" s="20"/>
      <c r="E1" s="20"/>
      <c r="F1" s="20"/>
      <c r="G1" s="20"/>
      <c r="H1" s="20"/>
    </row>
    <row r="2" spans="2:15" x14ac:dyDescent="0.25">
      <c r="C2" s="21" t="s">
        <v>1</v>
      </c>
      <c r="D2" s="21"/>
      <c r="E2" s="21"/>
      <c r="F2" s="21"/>
      <c r="G2" s="21"/>
      <c r="H2" s="21"/>
    </row>
    <row r="3" spans="2:15" x14ac:dyDescent="0.25">
      <c r="C3" s="21" t="s">
        <v>2</v>
      </c>
      <c r="D3" s="21"/>
      <c r="E3" s="21"/>
      <c r="F3" s="21"/>
      <c r="G3" s="21"/>
      <c r="H3" s="21"/>
    </row>
    <row r="4" spans="2:15" x14ac:dyDescent="0.25">
      <c r="C4" s="21" t="s">
        <v>3</v>
      </c>
      <c r="D4" s="21"/>
      <c r="E4" s="21"/>
      <c r="F4" s="21"/>
      <c r="G4" s="21"/>
      <c r="H4" s="21"/>
    </row>
    <row r="5" spans="2:15" x14ac:dyDescent="0.25">
      <c r="D5" s="4"/>
      <c r="E5" s="2"/>
    </row>
    <row r="6" spans="2:15" x14ac:dyDescent="0.25">
      <c r="D6" s="4"/>
      <c r="E6" s="2"/>
    </row>
    <row r="7" spans="2:15" x14ac:dyDescent="0.25">
      <c r="E7" s="5"/>
      <c r="F7" s="5">
        <v>2026</v>
      </c>
      <c r="G7" s="2"/>
      <c r="H7" s="5">
        <v>2025</v>
      </c>
      <c r="I7" s="5" t="s">
        <v>4</v>
      </c>
      <c r="J7" s="5" t="s">
        <v>5</v>
      </c>
      <c r="K7" s="5" t="s">
        <v>6</v>
      </c>
      <c r="L7" s="5" t="s">
        <v>5</v>
      </c>
    </row>
    <row r="8" spans="2:15" x14ac:dyDescent="0.25">
      <c r="C8" s="4" t="s">
        <v>7</v>
      </c>
      <c r="D8" s="6"/>
      <c r="E8" s="2"/>
      <c r="F8" s="7"/>
      <c r="G8" s="8"/>
      <c r="H8" s="8"/>
    </row>
    <row r="9" spans="2:15" x14ac:dyDescent="0.25">
      <c r="B9" s="1">
        <v>4.0999999999999996</v>
      </c>
      <c r="D9" s="3" t="s">
        <v>8</v>
      </c>
      <c r="F9" s="10">
        <v>2760004320.3799996</v>
      </c>
      <c r="G9" s="10"/>
      <c r="H9" s="10">
        <v>2687886448.4000001</v>
      </c>
      <c r="I9" s="10">
        <f>'[55]Notas 122023'!$O$507</f>
        <v>30314894.600000001</v>
      </c>
      <c r="J9" s="11">
        <f>F9-I9</f>
        <v>2729689425.7799997</v>
      </c>
      <c r="K9" s="10">
        <f>'[55]Notas 122023'!$Q$507</f>
        <v>1561446386</v>
      </c>
      <c r="L9" s="11">
        <f>H9-K9</f>
        <v>1126440062.4000001</v>
      </c>
    </row>
    <row r="10" spans="2:15" x14ac:dyDescent="0.25">
      <c r="B10" s="1">
        <v>4.2</v>
      </c>
      <c r="D10" s="3" t="s">
        <v>9</v>
      </c>
      <c r="F10" s="10">
        <v>272503691.40999997</v>
      </c>
      <c r="G10" s="10"/>
      <c r="H10" s="10">
        <v>267123298.23999992</v>
      </c>
      <c r="I10" s="10">
        <f>'[55]Notas 122023'!$O$540</f>
        <v>138066470.87</v>
      </c>
      <c r="J10" s="11">
        <f t="shared" ref="J10:J12" si="0">F10-I10</f>
        <v>134437220.53999996</v>
      </c>
      <c r="K10" s="10">
        <f>'[55]Notas 122023'!$Q$540</f>
        <v>250955073</v>
      </c>
      <c r="L10" s="11">
        <f t="shared" ref="L10:L12" si="1">H10-K10</f>
        <v>16168225.23999992</v>
      </c>
    </row>
    <row r="11" spans="2:15" x14ac:dyDescent="0.25">
      <c r="B11" s="1">
        <v>4.3</v>
      </c>
      <c r="D11" s="3" t="s">
        <v>10</v>
      </c>
      <c r="F11" s="10">
        <v>1609664928</v>
      </c>
      <c r="G11" s="10"/>
      <c r="H11" s="10">
        <v>1609664927.9100001</v>
      </c>
      <c r="I11" s="10">
        <f>'[55]Notas 122023'!$O$546</f>
        <v>299287180.15999997</v>
      </c>
      <c r="J11" s="11">
        <f t="shared" si="0"/>
        <v>1310377747.8400002</v>
      </c>
      <c r="K11" s="10">
        <f>'[55]Notas 122023'!$Q$546</f>
        <v>2159737667</v>
      </c>
      <c r="L11" s="11">
        <f t="shared" si="1"/>
        <v>-550072739.08999991</v>
      </c>
    </row>
    <row r="12" spans="2:15" x14ac:dyDescent="0.25">
      <c r="B12" s="1">
        <v>4.4000000000000004</v>
      </c>
      <c r="D12" s="3" t="s">
        <v>11</v>
      </c>
      <c r="F12" s="10">
        <v>146916291.63999999</v>
      </c>
      <c r="G12" s="10"/>
      <c r="H12" s="10">
        <v>283056000.84000003</v>
      </c>
      <c r="I12" s="10">
        <f>'[55]Notas 122023'!$O$563</f>
        <v>6043959778.6100006</v>
      </c>
      <c r="J12" s="11">
        <f t="shared" si="0"/>
        <v>-5897043486.9700003</v>
      </c>
      <c r="K12" s="10">
        <f>'[55]Notas 122023'!$Q$563</f>
        <v>131828135</v>
      </c>
      <c r="L12" s="11">
        <f t="shared" si="1"/>
        <v>151227865.84000003</v>
      </c>
      <c r="O12" s="12"/>
    </row>
    <row r="13" spans="2:15" x14ac:dyDescent="0.25">
      <c r="C13" s="4" t="s">
        <v>12</v>
      </c>
      <c r="F13" s="13">
        <v>4789089231.4299994</v>
      </c>
      <c r="G13" s="14"/>
      <c r="H13" s="13">
        <v>4847730675.3900003</v>
      </c>
      <c r="I13" s="10"/>
      <c r="J13" s="11"/>
      <c r="K13" s="10"/>
      <c r="M13" s="11"/>
      <c r="O13" s="12"/>
    </row>
    <row r="14" spans="2:15" x14ac:dyDescent="0.25">
      <c r="D14" s="3" t="s">
        <v>13</v>
      </c>
      <c r="F14" s="10"/>
      <c r="G14" s="10"/>
      <c r="H14" s="10"/>
      <c r="I14" s="10"/>
      <c r="K14" s="10"/>
      <c r="O14" s="15"/>
    </row>
    <row r="15" spans="2:15" x14ac:dyDescent="0.25">
      <c r="C15" s="4" t="s">
        <v>14</v>
      </c>
      <c r="E15" s="2"/>
      <c r="F15" s="14"/>
      <c r="G15" s="14"/>
      <c r="H15" s="14"/>
      <c r="I15" s="10"/>
      <c r="K15" s="10"/>
    </row>
    <row r="16" spans="2:15" x14ac:dyDescent="0.25">
      <c r="B16" s="1">
        <v>5.0999999999999996</v>
      </c>
      <c r="D16" s="3" t="s">
        <v>15</v>
      </c>
      <c r="F16" s="10">
        <v>-2494591787.2599993</v>
      </c>
      <c r="G16" s="10"/>
      <c r="H16" s="10">
        <v>-2213771841.3000002</v>
      </c>
      <c r="I16" s="10">
        <f>'[55]Notas 122023'!$O$588</f>
        <v>628316289.43000007</v>
      </c>
      <c r="J16" s="11">
        <f t="shared" ref="J16:J21" si="2">F16-I16</f>
        <v>-3122908076.6899996</v>
      </c>
      <c r="K16" s="10">
        <f>'[55]Notas 122023'!$Q$588</f>
        <v>2171714720</v>
      </c>
      <c r="L16" s="11">
        <f t="shared" ref="L16:L21" si="3">H16-K16</f>
        <v>-4385486561.3000002</v>
      </c>
      <c r="N16" s="12"/>
      <c r="O16" s="15"/>
    </row>
    <row r="17" spans="2:15" x14ac:dyDescent="0.25">
      <c r="B17" s="1">
        <v>5.2</v>
      </c>
      <c r="D17" s="3" t="s">
        <v>16</v>
      </c>
      <c r="F17" s="10">
        <v>-75797263.310000002</v>
      </c>
      <c r="G17" s="10"/>
      <c r="H17" s="10">
        <v>-80311049.409999996</v>
      </c>
      <c r="I17" s="10" t="e">
        <f>'[55]Notas 122023'!$O$610</f>
        <v>#REF!</v>
      </c>
      <c r="J17" s="11" t="e">
        <f t="shared" si="2"/>
        <v>#REF!</v>
      </c>
      <c r="K17" s="10">
        <f>'[55]Notas 122023'!$Q$610</f>
        <v>67083962</v>
      </c>
      <c r="L17" s="11">
        <f t="shared" si="3"/>
        <v>-147395011.41</v>
      </c>
    </row>
    <row r="18" spans="2:15" x14ac:dyDescent="0.25">
      <c r="B18" s="1">
        <v>5.3</v>
      </c>
      <c r="D18" s="3" t="s">
        <v>17</v>
      </c>
      <c r="F18" s="10">
        <v>-92492761.769999996</v>
      </c>
      <c r="G18" s="10"/>
      <c r="H18" s="10">
        <v>-115622174.58999997</v>
      </c>
      <c r="I18" s="10" t="e">
        <f>'[55]Notas 122023'!#REF!</f>
        <v>#REF!</v>
      </c>
      <c r="J18" s="11" t="e">
        <f>F18-I18</f>
        <v>#REF!</v>
      </c>
      <c r="K18" s="10" t="e">
        <f>'[55]Notas 122023'!#REF!</f>
        <v>#REF!</v>
      </c>
      <c r="L18" s="11" t="e">
        <f t="shared" si="3"/>
        <v>#REF!</v>
      </c>
    </row>
    <row r="19" spans="2:15" x14ac:dyDescent="0.25">
      <c r="B19" s="1">
        <v>5.4</v>
      </c>
      <c r="D19" s="3" t="s">
        <v>18</v>
      </c>
      <c r="F19" s="10">
        <v>-102654297.28</v>
      </c>
      <c r="G19" s="10"/>
      <c r="H19" s="10">
        <v>-95417471.670000002</v>
      </c>
      <c r="I19" s="10" t="e">
        <f>'[55]Notas 122023'!O637</f>
        <v>#REF!</v>
      </c>
      <c r="J19" s="11" t="e">
        <f t="shared" si="2"/>
        <v>#REF!</v>
      </c>
      <c r="K19" s="10">
        <f>'[55]Notas 122023'!Q637</f>
        <v>67420872</v>
      </c>
      <c r="L19" s="11">
        <f t="shared" si="3"/>
        <v>-162838343.67000002</v>
      </c>
      <c r="N19" s="11"/>
      <c r="O19" s="11"/>
    </row>
    <row r="20" spans="2:15" x14ac:dyDescent="0.25">
      <c r="B20" s="1">
        <v>5.5</v>
      </c>
      <c r="D20" s="3" t="s">
        <v>19</v>
      </c>
      <c r="F20" s="10">
        <v>-797327113.27999997</v>
      </c>
      <c r="G20" s="10"/>
      <c r="H20" s="10">
        <v>-809682941.30000007</v>
      </c>
      <c r="I20" s="10" t="e">
        <f>'[55]Notas 122023'!$O$711</f>
        <v>#REF!</v>
      </c>
      <c r="J20" s="11" t="e">
        <f t="shared" si="2"/>
        <v>#REF!</v>
      </c>
      <c r="K20" s="10">
        <f>'[55]Notas 122023'!$Q$711</f>
        <v>657286455</v>
      </c>
      <c r="L20" s="11">
        <f t="shared" si="3"/>
        <v>-1466969396.3000002</v>
      </c>
      <c r="N20" s="11"/>
    </row>
    <row r="21" spans="2:15" x14ac:dyDescent="0.25">
      <c r="B21" s="1">
        <v>5.6</v>
      </c>
      <c r="D21" s="3" t="s">
        <v>20</v>
      </c>
      <c r="F21" s="10">
        <v>-8677159.6400000006</v>
      </c>
      <c r="G21" s="10"/>
      <c r="H21" s="10">
        <v>-5738697.0700000003</v>
      </c>
      <c r="I21" s="10" t="e">
        <f>'[55]Notas 122023'!$O$722</f>
        <v>#REF!</v>
      </c>
      <c r="J21" s="11" t="e">
        <f t="shared" si="2"/>
        <v>#REF!</v>
      </c>
      <c r="K21" s="10">
        <f>'[55]Notas 122023'!$Q$722</f>
        <v>382518</v>
      </c>
      <c r="L21" s="11">
        <f t="shared" si="3"/>
        <v>-6121215.0700000003</v>
      </c>
      <c r="O21" s="11"/>
    </row>
    <row r="22" spans="2:15" x14ac:dyDescent="0.25">
      <c r="C22" s="4" t="s">
        <v>21</v>
      </c>
      <c r="F22" s="13">
        <v>-3571540382.5399995</v>
      </c>
      <c r="G22" s="14"/>
      <c r="H22" s="13">
        <v>-3320544175.3400006</v>
      </c>
      <c r="I22" s="10"/>
    </row>
    <row r="23" spans="2:15" x14ac:dyDescent="0.25">
      <c r="C23" s="16"/>
      <c r="F23" s="10"/>
      <c r="G23" s="10"/>
      <c r="H23" s="10"/>
      <c r="I23" s="10"/>
    </row>
    <row r="24" spans="2:15" ht="13.5" thickBot="1" x14ac:dyDescent="0.3">
      <c r="C24" s="4" t="s">
        <v>22</v>
      </c>
      <c r="F24" s="17">
        <v>1217548847.8899999</v>
      </c>
      <c r="G24" s="14"/>
      <c r="H24" s="17">
        <v>1527186500.0499997</v>
      </c>
      <c r="I24" s="10"/>
      <c r="M24" s="11"/>
    </row>
    <row r="25" spans="2:15" ht="13.5" thickTop="1" x14ac:dyDescent="0.25">
      <c r="C25" s="4"/>
      <c r="F25" s="10"/>
      <c r="G25" s="10"/>
      <c r="H25" s="10"/>
    </row>
    <row r="26" spans="2:15" x14ac:dyDescent="0.25">
      <c r="F26" s="10"/>
      <c r="G26" s="10"/>
      <c r="H26" s="10"/>
    </row>
    <row r="27" spans="2:15" x14ac:dyDescent="0.25">
      <c r="C27" s="4"/>
      <c r="F27" s="10"/>
      <c r="G27" s="10"/>
      <c r="H27" s="10"/>
    </row>
    <row r="28" spans="2:15" x14ac:dyDescent="0.25">
      <c r="C28" s="4"/>
      <c r="F28" s="10"/>
      <c r="G28" s="10"/>
      <c r="H28" s="10"/>
    </row>
    <row r="29" spans="2:15" x14ac:dyDescent="0.25">
      <c r="F29" s="10"/>
      <c r="G29" s="10"/>
      <c r="H29" s="10"/>
    </row>
    <row r="30" spans="2:15" x14ac:dyDescent="0.25">
      <c r="D30" s="4"/>
      <c r="E30" s="2"/>
    </row>
    <row r="32" spans="2:15" x14ac:dyDescent="0.25">
      <c r="F32" s="10"/>
      <c r="G32" s="10"/>
      <c r="H32" s="10"/>
    </row>
    <row r="33" spans="4:8" x14ac:dyDescent="0.25">
      <c r="D33" s="22"/>
      <c r="E33" s="22"/>
      <c r="F33" s="22"/>
      <c r="G33" s="22"/>
      <c r="H33" s="22"/>
    </row>
    <row r="34" spans="4:8" x14ac:dyDescent="0.25">
      <c r="D34" s="19"/>
      <c r="E34" s="19"/>
      <c r="F34" s="19"/>
      <c r="G34" s="19"/>
      <c r="H34" s="19"/>
    </row>
    <row r="66" hidden="1" x14ac:dyDescent="0.25"/>
    <row r="132" spans="4:4" x14ac:dyDescent="0.25">
      <c r="D132" s="3" t="s">
        <v>23</v>
      </c>
    </row>
    <row r="370" spans="4:4" ht="51" x14ac:dyDescent="0.25">
      <c r="D370" s="18" t="s">
        <v>24</v>
      </c>
    </row>
  </sheetData>
  <mergeCells count="6">
    <mergeCell ref="D34:H34"/>
    <mergeCell ref="C1:H1"/>
    <mergeCell ref="C2:H2"/>
    <mergeCell ref="C3:H3"/>
    <mergeCell ref="C4:H4"/>
    <mergeCell ref="D33:H33"/>
  </mergeCells>
  <printOptions horizontalCentered="1"/>
  <pageMargins left="0.35433070866141736" right="0.35433070866141736" top="1.9291338582677167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2026-07-24T16:08:17Z</cp:lastPrinted>
  <dcterms:created xsi:type="dcterms:W3CDTF">2026-07-23T20:52:57Z</dcterms:created>
  <dcterms:modified xsi:type="dcterms:W3CDTF">2026-07-24T16:08:26Z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2026-07-23T20:54:09Z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51f55c79-f2d7-41b3-8eb2-0b75c8740ea5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