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8_{F1849CFD-B67F-4271-94FA-9D235B76BA39}" xr6:coauthVersionLast="47" xr6:coauthVersionMax="47" xr10:uidLastSave="{00000000-0000-0000-0000-000000000000}"/>
  <bookViews>
    <workbookView xWindow="-120" yWindow="-120" windowWidth="29040" windowHeight="15720" xr2:uid="{7DB0DA63-6ACF-4424-9304-88B0ABAC0F66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Financiero'!$C$7:$H$30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Financiero'!$C$1:$H$41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I21" i="1"/>
  <c r="L21" i="1"/>
  <c r="J21" i="1"/>
  <c r="K20" i="1"/>
  <c r="I20" i="1"/>
  <c r="L20" i="1"/>
  <c r="J20" i="1"/>
  <c r="K19" i="1"/>
  <c r="I19" i="1"/>
  <c r="L19" i="1"/>
  <c r="J19" i="1"/>
  <c r="K18" i="1"/>
  <c r="I18" i="1"/>
  <c r="L18" i="1"/>
  <c r="J18" i="1"/>
  <c r="K17" i="1"/>
  <c r="I17" i="1"/>
  <c r="L17" i="1"/>
  <c r="J17" i="1"/>
  <c r="K16" i="1"/>
  <c r="I16" i="1"/>
  <c r="K12" i="1"/>
  <c r="L12" i="1" s="1"/>
  <c r="I12" i="1"/>
  <c r="J12" i="1"/>
  <c r="K11" i="1"/>
  <c r="L11" i="1" s="1"/>
  <c r="I11" i="1"/>
  <c r="J11" i="1"/>
  <c r="K10" i="1"/>
  <c r="I10" i="1"/>
  <c r="L10" i="1"/>
  <c r="J10" i="1"/>
  <c r="K9" i="1"/>
  <c r="I9" i="1"/>
  <c r="J9" i="1" l="1"/>
  <c r="L9" i="1"/>
  <c r="J16" i="1"/>
  <c r="L16" i="1"/>
</calcChain>
</file>

<file path=xl/sharedStrings.xml><?xml version="1.0" encoding="utf-8"?>
<sst xmlns="http://schemas.openxmlformats.org/spreadsheetml/2006/main" count="26" uniqueCount="25">
  <si>
    <t>Dirección General de Aduanas</t>
  </si>
  <si>
    <t>Estado de Rendimiento Financiero</t>
  </si>
  <si>
    <t>Del ejercicio terminado al 31 de Mayo de 2025 y 2024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</si>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</sst>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28575</xdr:rowOff>
    </xdr:from>
    <xdr:to>
      <xdr:col>3</xdr:col>
      <xdr:colOff>805962</xdr:colOff>
      <xdr:row>4</xdr:row>
      <xdr:rowOff>52259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40D40A-DFA1-47D0-ABD4-82C7C2A95C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09550"/>
          <a:ext cx="977412" cy="530470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hidalgo/Local%20Settings/Temporary%20Internet%20Files/OLK4F3/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p35285/Local%20Settings/Temporary%20Internet%20Files/OLK38/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ISRAEL/Parque%20Isabela/Capitulos%20Isabela/NUEVA%20GERENCIA%20PROYECTOS/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file:///\\SDQ-FILESRV\Contabilidad%20General\DGA\2024\6.%20Junio\Estados%20Financieros\EEFF%20PARA%20NOT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75131-C826-4F18-A7E3-27400A1F38EB}">
  <sheetPr>
    <tabColor theme="9" tint="-0.499984740745262"/>
  </sheetPr>
  <dimension ref="B1:O370"/>
  <sheetViews>
    <sheetView showGridLines="0" tabSelected="1" zoomScale="136" zoomScaleNormal="136" workbookViewId="0">
      <selection activeCell="N24" sqref="N24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9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ht="14.25" x14ac:dyDescent="0.25">
      <c r="C1" s="17" t="s">
        <v>0</v>
      </c>
      <c r="D1" s="17"/>
      <c r="E1" s="17"/>
      <c r="F1" s="17"/>
      <c r="G1" s="17"/>
      <c r="H1" s="17"/>
    </row>
    <row r="2" spans="2:13" x14ac:dyDescent="0.25">
      <c r="C2" s="18" t="s">
        <v>1</v>
      </c>
      <c r="D2" s="18"/>
      <c r="E2" s="18"/>
      <c r="F2" s="18"/>
      <c r="G2" s="18"/>
      <c r="H2" s="18"/>
    </row>
    <row r="3" spans="2:13" x14ac:dyDescent="0.25">
      <c r="C3" s="18" t="s">
        <v>2</v>
      </c>
      <c r="D3" s="18"/>
      <c r="E3" s="18"/>
      <c r="F3" s="18"/>
      <c r="G3" s="18"/>
      <c r="H3" s="18"/>
    </row>
    <row r="4" spans="2:13" x14ac:dyDescent="0.25">
      <c r="C4" s="18" t="s">
        <v>3</v>
      </c>
      <c r="D4" s="18"/>
      <c r="E4" s="18"/>
      <c r="F4" s="18"/>
      <c r="G4" s="18"/>
      <c r="H4" s="18"/>
    </row>
    <row r="5" spans="2:13" x14ac:dyDescent="0.25">
      <c r="D5" s="4"/>
      <c r="E5" s="2"/>
    </row>
    <row r="6" spans="2:13" x14ac:dyDescent="0.25">
      <c r="D6" s="4"/>
      <c r="E6" s="2"/>
    </row>
    <row r="7" spans="2:13" x14ac:dyDescent="0.25">
      <c r="E7" s="5"/>
      <c r="F7" s="5">
        <v>2025</v>
      </c>
      <c r="G7" s="2"/>
      <c r="H7" s="5">
        <v>2024</v>
      </c>
      <c r="I7" s="5" t="s">
        <v>4</v>
      </c>
      <c r="J7" s="5" t="s">
        <v>5</v>
      </c>
      <c r="K7" s="5" t="s">
        <v>6</v>
      </c>
      <c r="L7" s="5" t="s">
        <v>5</v>
      </c>
    </row>
    <row r="8" spans="2:13" x14ac:dyDescent="0.25">
      <c r="C8" s="4" t="s">
        <v>7</v>
      </c>
      <c r="D8" s="6"/>
      <c r="E8" s="2"/>
      <c r="F8" s="7"/>
      <c r="G8" s="8"/>
      <c r="H8" s="8"/>
    </row>
    <row r="9" spans="2:13" x14ac:dyDescent="0.25">
      <c r="B9" s="1">
        <v>4.0999999999999996</v>
      </c>
      <c r="D9" s="3" t="s">
        <v>8</v>
      </c>
      <c r="F9" s="10">
        <v>2241714157.25</v>
      </c>
      <c r="G9" s="10"/>
      <c r="H9" s="10">
        <v>2069062188.7099998</v>
      </c>
      <c r="I9" s="10">
        <f>'[55]Notas 122023'!$O$507</f>
        <v>30314894.600000001</v>
      </c>
      <c r="J9" s="11">
        <f>F9-I9</f>
        <v>2211399262.6500001</v>
      </c>
      <c r="K9" s="10">
        <f>'[55]Notas 122023'!$Q$507</f>
        <v>1561446386</v>
      </c>
      <c r="L9" s="11">
        <f>H9-K9</f>
        <v>507615802.7099998</v>
      </c>
    </row>
    <row r="10" spans="2:13" x14ac:dyDescent="0.25">
      <c r="B10" s="1">
        <v>4.2</v>
      </c>
      <c r="D10" s="3" t="s">
        <v>9</v>
      </c>
      <c r="F10" s="10">
        <v>228483808.05000004</v>
      </c>
      <c r="G10" s="10"/>
      <c r="H10" s="10">
        <v>209318546.05000004</v>
      </c>
      <c r="I10" s="10">
        <f>'[55]Notas 122023'!$O$540</f>
        <v>138066470.87</v>
      </c>
      <c r="J10" s="11">
        <f t="shared" ref="J10:J12" si="0">F10-I10</f>
        <v>90417337.180000037</v>
      </c>
      <c r="K10" s="10">
        <f>'[55]Notas 122023'!$Q$540</f>
        <v>250955073</v>
      </c>
      <c r="L10" s="11">
        <f t="shared" ref="L10:L12" si="1">H10-K10</f>
        <v>-41636526.949999958</v>
      </c>
    </row>
    <row r="11" spans="2:13" x14ac:dyDescent="0.25">
      <c r="B11" s="1">
        <v>4.3</v>
      </c>
      <c r="D11" s="3" t="s">
        <v>10</v>
      </c>
      <c r="F11" s="10">
        <v>1098728322.24</v>
      </c>
      <c r="G11" s="10"/>
      <c r="H11" s="10">
        <v>1788315297.46</v>
      </c>
      <c r="I11" s="10">
        <f>'[55]Notas 122023'!$O$546</f>
        <v>299287180.15999997</v>
      </c>
      <c r="J11" s="11">
        <f t="shared" si="0"/>
        <v>799441142.08000004</v>
      </c>
      <c r="K11" s="10">
        <f>'[55]Notas 122023'!$Q$546</f>
        <v>2159737667</v>
      </c>
      <c r="L11" s="11">
        <f t="shared" si="1"/>
        <v>-371422369.53999996</v>
      </c>
    </row>
    <row r="12" spans="2:13" x14ac:dyDescent="0.25">
      <c r="B12" s="1">
        <v>4.4000000000000004</v>
      </c>
      <c r="D12" s="3" t="s">
        <v>11</v>
      </c>
      <c r="F12" s="10">
        <v>164450029.70999998</v>
      </c>
      <c r="G12" s="10"/>
      <c r="H12" s="10">
        <v>108712046.34999999</v>
      </c>
      <c r="I12" s="10">
        <f>'[55]Notas 122023'!$O$563</f>
        <v>6043959778.6100006</v>
      </c>
      <c r="J12" s="11">
        <f t="shared" si="0"/>
        <v>-5879509748.9000006</v>
      </c>
      <c r="K12" s="10">
        <f>'[55]Notas 122023'!$Q$563</f>
        <v>131828135</v>
      </c>
      <c r="L12" s="11">
        <f t="shared" si="1"/>
        <v>-23116088.650000006</v>
      </c>
    </row>
    <row r="13" spans="2:13" x14ac:dyDescent="0.25">
      <c r="C13" s="4" t="s">
        <v>12</v>
      </c>
      <c r="F13" s="12">
        <v>3733376317.25</v>
      </c>
      <c r="G13" s="13"/>
      <c r="H13" s="12">
        <v>4175408077.5699997</v>
      </c>
      <c r="I13" s="10"/>
      <c r="J13" s="11"/>
      <c r="K13" s="10"/>
      <c r="M13" s="11"/>
    </row>
    <row r="14" spans="2:13" x14ac:dyDescent="0.25">
      <c r="D14" s="3" t="s">
        <v>13</v>
      </c>
      <c r="F14" s="10"/>
      <c r="G14" s="10"/>
      <c r="H14" s="10"/>
      <c r="I14" s="10"/>
      <c r="K14" s="10"/>
    </row>
    <row r="15" spans="2:13" x14ac:dyDescent="0.25">
      <c r="C15" s="4" t="s">
        <v>14</v>
      </c>
      <c r="E15" s="2"/>
      <c r="F15" s="13"/>
      <c r="G15" s="13"/>
      <c r="H15" s="13"/>
      <c r="I15" s="10"/>
      <c r="K15" s="10"/>
    </row>
    <row r="16" spans="2:13" x14ac:dyDescent="0.25">
      <c r="B16" s="1">
        <v>5.0999999999999996</v>
      </c>
      <c r="D16" s="3" t="s">
        <v>15</v>
      </c>
      <c r="F16" s="10">
        <v>-1880800672.1400006</v>
      </c>
      <c r="G16" s="10"/>
      <c r="H16" s="10">
        <v>-1877273663.1400001</v>
      </c>
      <c r="I16" s="10">
        <f>'[55]Notas 122023'!$O$588</f>
        <v>628316289.43000007</v>
      </c>
      <c r="J16" s="11">
        <f t="shared" ref="J16:J21" si="2">F16-I16</f>
        <v>-2509116961.5700006</v>
      </c>
      <c r="K16" s="10">
        <f>'[55]Notas 122023'!$Q$588</f>
        <v>2171714720</v>
      </c>
      <c r="L16" s="11">
        <f t="shared" ref="L16:L21" si="3">H16-K16</f>
        <v>-4048988383.1400003</v>
      </c>
    </row>
    <row r="17" spans="2:15" x14ac:dyDescent="0.25">
      <c r="B17" s="1">
        <v>5.2</v>
      </c>
      <c r="D17" s="3" t="s">
        <v>16</v>
      </c>
      <c r="F17" s="10">
        <v>-63964700.519999996</v>
      </c>
      <c r="G17" s="10"/>
      <c r="H17" s="10">
        <v>-57673997.269999996</v>
      </c>
      <c r="I17" s="10" t="e">
        <f>'[55]Notas 122023'!$O$610</f>
        <v>#REF!</v>
      </c>
      <c r="J17" s="11" t="e">
        <f t="shared" si="2"/>
        <v>#REF!</v>
      </c>
      <c r="K17" s="10">
        <f>'[55]Notas 122023'!$Q$610</f>
        <v>67083962</v>
      </c>
      <c r="L17" s="11">
        <f t="shared" si="3"/>
        <v>-124757959.27</v>
      </c>
    </row>
    <row r="18" spans="2:15" x14ac:dyDescent="0.25">
      <c r="B18" s="1">
        <v>5.3</v>
      </c>
      <c r="D18" s="3" t="s">
        <v>17</v>
      </c>
      <c r="F18" s="10">
        <v>-186688524.20000005</v>
      </c>
      <c r="G18" s="10"/>
      <c r="H18" s="10">
        <v>-196592262.56</v>
      </c>
      <c r="I18" s="10" t="e">
        <f>'[55]Notas 122023'!#REF!</f>
        <v>#REF!</v>
      </c>
      <c r="J18" s="11" t="e">
        <f>F18-I18</f>
        <v>#REF!</v>
      </c>
      <c r="K18" s="10" t="e">
        <f>'[55]Notas 122023'!#REF!</f>
        <v>#REF!</v>
      </c>
      <c r="L18" s="11" t="e">
        <f t="shared" si="3"/>
        <v>#REF!</v>
      </c>
    </row>
    <row r="19" spans="2:15" x14ac:dyDescent="0.25">
      <c r="B19" s="1">
        <v>5.4</v>
      </c>
      <c r="D19" s="3" t="s">
        <v>18</v>
      </c>
      <c r="F19" s="10">
        <v>-79411486.089999989</v>
      </c>
      <c r="G19" s="10"/>
      <c r="H19" s="10">
        <v>-66476863.669999994</v>
      </c>
      <c r="I19" s="10" t="e">
        <f>'[55]Notas 122023'!O637</f>
        <v>#REF!</v>
      </c>
      <c r="J19" s="11" t="e">
        <f t="shared" si="2"/>
        <v>#REF!</v>
      </c>
      <c r="K19" s="10">
        <f>'[55]Notas 122023'!Q637</f>
        <v>67420872</v>
      </c>
      <c r="L19" s="11">
        <f t="shared" si="3"/>
        <v>-133897735.66999999</v>
      </c>
      <c r="N19" s="11"/>
      <c r="O19" s="11"/>
    </row>
    <row r="20" spans="2:15" x14ac:dyDescent="0.25">
      <c r="B20" s="1">
        <v>5.5</v>
      </c>
      <c r="D20" s="3" t="s">
        <v>19</v>
      </c>
      <c r="F20" s="10">
        <v>-502248482.03000009</v>
      </c>
      <c r="G20" s="10"/>
      <c r="H20" s="10">
        <v>-523754201.59000009</v>
      </c>
      <c r="I20" s="10" t="e">
        <f>'[55]Notas 122023'!$O$711</f>
        <v>#REF!</v>
      </c>
      <c r="J20" s="11" t="e">
        <f t="shared" si="2"/>
        <v>#REF!</v>
      </c>
      <c r="K20" s="10">
        <f>'[55]Notas 122023'!$Q$711</f>
        <v>657286455</v>
      </c>
      <c r="L20" s="11">
        <f t="shared" si="3"/>
        <v>-1181040656.5900002</v>
      </c>
    </row>
    <row r="21" spans="2:15" x14ac:dyDescent="0.25">
      <c r="B21" s="1">
        <v>5.6</v>
      </c>
      <c r="D21" s="3" t="s">
        <v>20</v>
      </c>
      <c r="F21" s="10">
        <v>-5360214.3699999992</v>
      </c>
      <c r="G21" s="10"/>
      <c r="H21" s="10">
        <v>-4585786.01</v>
      </c>
      <c r="I21" s="10" t="e">
        <f>'[55]Notas 122023'!$O$722</f>
        <v>#REF!</v>
      </c>
      <c r="J21" s="11" t="e">
        <f t="shared" si="2"/>
        <v>#REF!</v>
      </c>
      <c r="K21" s="10">
        <f>'[55]Notas 122023'!$Q$722</f>
        <v>382518</v>
      </c>
      <c r="L21" s="11">
        <f t="shared" si="3"/>
        <v>-4968304.01</v>
      </c>
    </row>
    <row r="22" spans="2:15" x14ac:dyDescent="0.25">
      <c r="C22" s="4" t="s">
        <v>21</v>
      </c>
      <c r="F22" s="12">
        <v>-2718474079.3500009</v>
      </c>
      <c r="G22" s="13"/>
      <c r="H22" s="12">
        <v>-2726356775.2400002</v>
      </c>
      <c r="I22" s="10"/>
    </row>
    <row r="23" spans="2:15" x14ac:dyDescent="0.25">
      <c r="C23" s="14"/>
      <c r="F23" s="10"/>
      <c r="G23" s="10"/>
      <c r="H23" s="10"/>
      <c r="I23" s="10"/>
    </row>
    <row r="24" spans="2:15" ht="14.25" thickBot="1" x14ac:dyDescent="0.3">
      <c r="C24" s="4" t="s">
        <v>22</v>
      </c>
      <c r="F24" s="15">
        <v>1014902237.8999991</v>
      </c>
      <c r="G24" s="13"/>
      <c r="H24" s="15">
        <v>1449051302.3299994</v>
      </c>
      <c r="I24" s="10"/>
      <c r="M24" s="11"/>
    </row>
    <row r="25" spans="2:15" ht="14.25" thickTop="1" x14ac:dyDescent="0.25">
      <c r="C25" s="4"/>
      <c r="F25" s="10"/>
      <c r="G25" s="10"/>
      <c r="H25" s="10"/>
    </row>
    <row r="26" spans="2:15" x14ac:dyDescent="0.25">
      <c r="F26" s="10"/>
      <c r="G26" s="10"/>
      <c r="H26" s="10"/>
    </row>
    <row r="27" spans="2:15" x14ac:dyDescent="0.25">
      <c r="C27" s="4"/>
      <c r="F27" s="10"/>
      <c r="G27" s="10"/>
      <c r="H27" s="10"/>
    </row>
    <row r="28" spans="2:15" x14ac:dyDescent="0.25">
      <c r="C28" s="4"/>
      <c r="F28" s="10"/>
      <c r="G28" s="10"/>
      <c r="H28" s="10"/>
    </row>
    <row r="29" spans="2:15" x14ac:dyDescent="0.25">
      <c r="F29" s="10"/>
      <c r="G29" s="10"/>
      <c r="H29" s="10"/>
    </row>
    <row r="30" spans="2:15" x14ac:dyDescent="0.25">
      <c r="D30" s="4"/>
      <c r="E30" s="2"/>
    </row>
    <row r="32" spans="2:15" x14ac:dyDescent="0.25">
      <c r="F32" s="10"/>
      <c r="G32" s="10"/>
      <c r="H32" s="10"/>
    </row>
    <row r="66" hidden="1" x14ac:dyDescent="0.25"/>
    <row r="132" spans="4:4" x14ac:dyDescent="0.25">
      <c r="D132" s="3" t="s">
        <v>23</v>
      </c>
    </row>
    <row r="370" spans="4:4" ht="51" x14ac:dyDescent="0.25">
      <c r="D370" s="16" t="s">
        <v>24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Claudia Jimenez Ortiz</cp:lastModifiedBy>
  <cp:lastPrinted>2025-06-20T19:49:37Z</cp:lastPrinted>
  <dcterms:created xsi:type="dcterms:W3CDTF">2025-06-20T19:47:16Z</dcterms:created>
  <dcterms:modified xsi:type="dcterms:W3CDTF">2025-06-23T14:06:40Z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2025-06-20T19:48:04Z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42dce1b2-ff03-4bab-adcd-f6385eedc1a8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