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4. Abril\Portal\"/>
    </mc:Choice>
  </mc:AlternateContent>
  <xr:revisionPtr revIDLastSave="0" documentId="13_ncr:1_{C2DD3262-855C-4881-8C80-2BCFA03459B8}" xr6:coauthVersionLast="47" xr6:coauthVersionMax="47" xr10:uidLastSave="{00000000-0000-0000-0000-000000000000}"/>
  <bookViews>
    <workbookView xWindow="-120" yWindow="-120" windowWidth="29040" windowHeight="15720" xr2:uid="{1945E4E2-CBB7-4A2A-A48D-899AA3FBD3A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K32" i="1"/>
  <c r="I32" i="1"/>
  <c r="L32" i="1"/>
  <c r="J32" i="1"/>
  <c r="L31" i="1"/>
  <c r="K31" i="1"/>
  <c r="J31" i="1"/>
  <c r="I31" i="1"/>
  <c r="K28" i="1"/>
  <c r="I28" i="1"/>
  <c r="L28" i="1"/>
  <c r="J28" i="1"/>
  <c r="K27" i="1"/>
  <c r="I27" i="1"/>
  <c r="J27" i="1" s="1"/>
  <c r="L27" i="1"/>
  <c r="K26" i="1"/>
  <c r="I26" i="1"/>
  <c r="L26" i="1"/>
  <c r="J26" i="1"/>
  <c r="K25" i="1"/>
  <c r="I25" i="1"/>
  <c r="L25" i="1"/>
  <c r="K19" i="1"/>
  <c r="I19" i="1"/>
  <c r="J19" i="1"/>
  <c r="K18" i="1"/>
  <c r="I18" i="1"/>
  <c r="L18" i="1"/>
  <c r="J18" i="1"/>
  <c r="K17" i="1"/>
  <c r="I17" i="1"/>
  <c r="L17" i="1"/>
  <c r="J17" i="1"/>
  <c r="L16" i="1"/>
  <c r="K15" i="1"/>
  <c r="I15" i="1"/>
  <c r="J15" i="1" s="1"/>
  <c r="L15" i="1"/>
  <c r="K14" i="1"/>
  <c r="I14" i="1"/>
  <c r="L14" i="1"/>
  <c r="J14" i="1"/>
  <c r="K13" i="1"/>
  <c r="I13" i="1"/>
  <c r="L13" i="1"/>
  <c r="L10" i="1"/>
  <c r="K9" i="1"/>
  <c r="I9" i="1"/>
  <c r="L9" i="1"/>
  <c r="J9" i="1"/>
  <c r="K8" i="1"/>
  <c r="I8" i="1"/>
  <c r="J8" i="1" s="1"/>
  <c r="L8" i="1"/>
  <c r="J25" i="1" l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<sst xmlns="http://schemas.openxmlformats.org/spreadsheetml/2006/main" count="46" uniqueCount="44">
  <si>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</si>
  <si>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</si>
  <si>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Abril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</si>
  <si>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</si>
  <si>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</si>
  <si>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</si>
  <si>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</si>
  <si>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</si>
  <si>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</si>
  <si>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</si>
  <si>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</si>
  <si>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</si>
  <si>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</si>
  <si>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</si>
  <si>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</si>
  <si>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</si>
  <si>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</si>
  <si>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</si>
  <si>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</si>
  <si>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 xml:space="preserve">Activos intangibles 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</si>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</sst>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BE5870-CFFB-42C4-9722-A7BED0C5A8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1381125</xdr:colOff>
      <xdr:row>43</xdr:row>
      <xdr:rowOff>15875</xdr:rowOff>
    </xdr:from>
    <xdr:to>
      <xdr:col>7</xdr:col>
      <xdr:colOff>373062</xdr:colOff>
      <xdr:row>48</xdr:row>
      <xdr:rowOff>134937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F2FD2E-8A54-4A37-8736-E194D9F60B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75" y="7477125"/>
          <a:ext cx="3190875" cy="107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4.%20Abril\Estados%20Financieros%20Abril%202025\Estados%20Financieros%20Abril%202025-%20Definitivo.xlsx" TargetMode="External"/><Relationship Id="rId1" Type="http://schemas.openxmlformats.org/officeDocument/2006/relationships/externalLinkPath" Target="/DGA/2025/4.%20Abril/Estados%20Financieros%20Abril%202025/Estados%20Financieros%20Abril%202025-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4"/>
      <sheetName val="Balanza 202404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363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2135637239.72</v>
          </cell>
          <cell r="J41">
            <v>1.1000000000000001</v>
          </cell>
        </row>
        <row r="42">
          <cell r="I42">
            <v>10709356.289999999</v>
          </cell>
          <cell r="J42">
            <v>1.1000000000000001</v>
          </cell>
        </row>
        <row r="43">
          <cell r="I43">
            <v>41561858.130000003</v>
          </cell>
          <cell r="J43">
            <v>1.1000000000000001</v>
          </cell>
        </row>
        <row r="44">
          <cell r="I44">
            <v>59244819.030000001</v>
          </cell>
          <cell r="J44">
            <v>1.1000000000000001</v>
          </cell>
        </row>
        <row r="45">
          <cell r="I45">
            <v>1251973.55</v>
          </cell>
          <cell r="J45">
            <v>1.1000000000000001</v>
          </cell>
        </row>
        <row r="46">
          <cell r="I46">
            <v>26538121.780000001</v>
          </cell>
          <cell r="J46">
            <v>1.1000000000000001</v>
          </cell>
        </row>
        <row r="47">
          <cell r="I47">
            <v>1558331410.24</v>
          </cell>
          <cell r="J47">
            <v>1.1000000000000001</v>
          </cell>
        </row>
        <row r="48">
          <cell r="I48">
            <v>31433128.760000002</v>
          </cell>
          <cell r="J48">
            <v>1.1000000000000001</v>
          </cell>
        </row>
        <row r="49">
          <cell r="I49">
            <v>59297305.640000001</v>
          </cell>
          <cell r="J49">
            <v>1.1000000000000001</v>
          </cell>
        </row>
        <row r="50">
          <cell r="I50">
            <v>3811076394.9499998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18612760.73</v>
          </cell>
          <cell r="J52">
            <v>1.1000000000000001</v>
          </cell>
        </row>
        <row r="53">
          <cell r="I53">
            <v>120984347.79000001</v>
          </cell>
          <cell r="J53">
            <v>1.1000000000000001</v>
          </cell>
        </row>
        <row r="54">
          <cell r="I54">
            <v>42090334.740000002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1417494.38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46317.77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12664906.039999999</v>
          </cell>
          <cell r="J62">
            <v>1.2</v>
          </cell>
        </row>
        <row r="63">
          <cell r="I63">
            <v>10256112.130000001</v>
          </cell>
          <cell r="J63">
            <v>1.2</v>
          </cell>
        </row>
        <row r="64">
          <cell r="I64">
            <v>2242691.67</v>
          </cell>
          <cell r="J64">
            <v>1.2</v>
          </cell>
        </row>
        <row r="65">
          <cell r="I65">
            <v>211156712.68000001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133520146.39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877600123.41999996</v>
          </cell>
          <cell r="J73">
            <v>1.9</v>
          </cell>
        </row>
        <row r="74">
          <cell r="I74">
            <v>2900638.83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482023460.16000003</v>
          </cell>
          <cell r="J76">
            <v>1.9</v>
          </cell>
        </row>
        <row r="77">
          <cell r="I77">
            <v>23849270.760000002</v>
          </cell>
          <cell r="J77">
            <v>1.9</v>
          </cell>
        </row>
        <row r="78">
          <cell r="I78">
            <v>308139901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-338379464.10000002</v>
          </cell>
          <cell r="J83">
            <v>1.9</v>
          </cell>
        </row>
        <row r="84">
          <cell r="I84">
            <v>-100015754.56999999</v>
          </cell>
          <cell r="J84">
            <v>1.9</v>
          </cell>
        </row>
        <row r="85">
          <cell r="I85">
            <v>-4081.18</v>
          </cell>
          <cell r="J85">
            <v>1.9</v>
          </cell>
        </row>
        <row r="86">
          <cell r="I86">
            <v>-362020128.63999999</v>
          </cell>
          <cell r="J86">
            <v>1.9</v>
          </cell>
        </row>
        <row r="87">
          <cell r="I87">
            <v>-748998297.25</v>
          </cell>
          <cell r="J87">
            <v>1.9</v>
          </cell>
        </row>
        <row r="88">
          <cell r="I88">
            <v>-2219173.62</v>
          </cell>
          <cell r="J88">
            <v>1.9</v>
          </cell>
        </row>
        <row r="89">
          <cell r="I89">
            <v>-2031226.94</v>
          </cell>
          <cell r="J89">
            <v>1.9</v>
          </cell>
        </row>
        <row r="90">
          <cell r="I90">
            <v>-340996766.75999999</v>
          </cell>
          <cell r="J90">
            <v>1.9</v>
          </cell>
        </row>
        <row r="91">
          <cell r="I91">
            <v>-15420366.460000001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-116021558.86</v>
          </cell>
          <cell r="J99">
            <v>2.4</v>
          </cell>
        </row>
        <row r="100">
          <cell r="I100">
            <v>115714725.81</v>
          </cell>
          <cell r="J100">
            <v>2.4</v>
          </cell>
        </row>
        <row r="101">
          <cell r="I101">
            <v>-7622102.1399999997</v>
          </cell>
          <cell r="J101">
            <v>2.1</v>
          </cell>
        </row>
        <row r="102">
          <cell r="I102">
            <v>-5113128.99</v>
          </cell>
          <cell r="J102">
            <v>2.1</v>
          </cell>
        </row>
        <row r="103">
          <cell r="I103">
            <v>-76676.11</v>
          </cell>
          <cell r="J103">
            <v>2.4</v>
          </cell>
        </row>
        <row r="104">
          <cell r="I104">
            <v>-34500</v>
          </cell>
          <cell r="J104">
            <v>2.4</v>
          </cell>
        </row>
        <row r="105">
          <cell r="I105">
            <v>-314031686.33999997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-1039015</v>
          </cell>
          <cell r="J107">
            <v>2.1</v>
          </cell>
        </row>
        <row r="108">
          <cell r="I108">
            <v>-5407144.2800000003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-11925</v>
          </cell>
          <cell r="J110">
            <v>2.1</v>
          </cell>
        </row>
        <row r="111">
          <cell r="I111">
            <v>-129888.42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-3650643.53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-8260191.0700000003</v>
          </cell>
          <cell r="J115">
            <v>2.2000000000000002</v>
          </cell>
        </row>
        <row r="116">
          <cell r="I116">
            <v>0.02</v>
          </cell>
          <cell r="J116">
            <v>2.2000000000000002</v>
          </cell>
        </row>
        <row r="117">
          <cell r="I117">
            <v>-8531147.5700000003</v>
          </cell>
          <cell r="J117">
            <v>2.2000000000000002</v>
          </cell>
        </row>
        <row r="118">
          <cell r="I118">
            <v>-6179420.8499999996</v>
          </cell>
          <cell r="J118">
            <v>2.2000000000000002</v>
          </cell>
        </row>
        <row r="119">
          <cell r="I119">
            <v>-124402.57</v>
          </cell>
          <cell r="J119">
            <v>2.4</v>
          </cell>
        </row>
        <row r="120">
          <cell r="I120">
            <v>-164.88</v>
          </cell>
          <cell r="J120">
            <v>2.4</v>
          </cell>
        </row>
        <row r="121">
          <cell r="I121">
            <v>-5405170.6100000003</v>
          </cell>
          <cell r="J121">
            <v>2.4</v>
          </cell>
        </row>
        <row r="122">
          <cell r="I122">
            <v>-5683014.5999999996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-7249471.7199999997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-18308922.5</v>
          </cell>
          <cell r="J130">
            <v>2.6</v>
          </cell>
        </row>
        <row r="131">
          <cell r="I131">
            <v>-303838.90000000002</v>
          </cell>
          <cell r="J131">
            <v>2.6</v>
          </cell>
        </row>
        <row r="132">
          <cell r="I132">
            <v>-117560386.8</v>
          </cell>
          <cell r="J132">
            <v>2.6</v>
          </cell>
        </row>
        <row r="133">
          <cell r="I133">
            <v>-3423960.4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-141606471.90000001</v>
          </cell>
          <cell r="J138">
            <v>2.2999999999999998</v>
          </cell>
        </row>
        <row r="139">
          <cell r="I139">
            <v>-129245398.25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-6243431686.8900003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-17784500</v>
          </cell>
          <cell r="J143">
            <v>4.2</v>
          </cell>
        </row>
        <row r="144">
          <cell r="I144">
            <v>-99854077.239999995</v>
          </cell>
          <cell r="J144">
            <v>4.4000000000000004</v>
          </cell>
        </row>
        <row r="145">
          <cell r="I145">
            <v>-7867426.7300000004</v>
          </cell>
          <cell r="J145">
            <v>4.4000000000000004</v>
          </cell>
        </row>
        <row r="146">
          <cell r="I146">
            <v>-1631037352.1400001</v>
          </cell>
          <cell r="J146">
            <v>4.0999999999999996</v>
          </cell>
        </row>
        <row r="147">
          <cell r="I147">
            <v>-8356684.8399999999</v>
          </cell>
          <cell r="J147">
            <v>4.4000000000000004</v>
          </cell>
        </row>
        <row r="148">
          <cell r="I148">
            <v>-27263480.710000001</v>
          </cell>
          <cell r="J148">
            <v>4.2</v>
          </cell>
        </row>
        <row r="149">
          <cell r="I149">
            <v>-11605650</v>
          </cell>
          <cell r="J149">
            <v>4.2</v>
          </cell>
        </row>
        <row r="150">
          <cell r="I150">
            <v>-22993877.5</v>
          </cell>
          <cell r="J150">
            <v>4.2</v>
          </cell>
        </row>
        <row r="151">
          <cell r="I151">
            <v>-875128</v>
          </cell>
          <cell r="J151">
            <v>4.2</v>
          </cell>
        </row>
        <row r="152">
          <cell r="I152">
            <v>-602112</v>
          </cell>
          <cell r="J152">
            <v>4.2</v>
          </cell>
        </row>
        <row r="153">
          <cell r="I153">
            <v>-2303866.38</v>
          </cell>
          <cell r="J153">
            <v>4.2</v>
          </cell>
        </row>
        <row r="154">
          <cell r="I154">
            <v>-145294368.90000001</v>
          </cell>
          <cell r="J154">
            <v>4.0999999999999996</v>
          </cell>
        </row>
        <row r="155">
          <cell r="I155">
            <v>-7616540</v>
          </cell>
          <cell r="J155">
            <v>4.2</v>
          </cell>
        </row>
        <row r="156">
          <cell r="I156">
            <v>-11578783.710000001</v>
          </cell>
          <cell r="J156">
            <v>4.2</v>
          </cell>
        </row>
        <row r="157">
          <cell r="I157">
            <v>-1389717.64</v>
          </cell>
          <cell r="J157">
            <v>4.2</v>
          </cell>
        </row>
        <row r="158">
          <cell r="I158">
            <v>-11371350</v>
          </cell>
          <cell r="J158">
            <v>4.2</v>
          </cell>
        </row>
        <row r="159">
          <cell r="I159">
            <v>-43162119.719999999</v>
          </cell>
          <cell r="J159">
            <v>4.2</v>
          </cell>
        </row>
        <row r="160">
          <cell r="I160">
            <v>-21937.200000000001</v>
          </cell>
          <cell r="J160">
            <v>4.2</v>
          </cell>
        </row>
        <row r="161">
          <cell r="I161">
            <v>-2091197.49</v>
          </cell>
          <cell r="J161">
            <v>4.2</v>
          </cell>
        </row>
        <row r="162">
          <cell r="I162">
            <v>-619005.6</v>
          </cell>
          <cell r="J162">
            <v>4.4000000000000004</v>
          </cell>
        </row>
        <row r="163">
          <cell r="I163">
            <v>-5000000</v>
          </cell>
          <cell r="J163">
            <v>4.4000000000000004</v>
          </cell>
        </row>
        <row r="164">
          <cell r="I164">
            <v>-1322000</v>
          </cell>
          <cell r="J164">
            <v>4.2</v>
          </cell>
        </row>
        <row r="165">
          <cell r="I165">
            <v>-18364139.600000001</v>
          </cell>
          <cell r="J165">
            <v>4.2</v>
          </cell>
        </row>
        <row r="166">
          <cell r="I166">
            <v>-6862800</v>
          </cell>
          <cell r="J166">
            <v>4.2</v>
          </cell>
        </row>
        <row r="167">
          <cell r="I167">
            <v>-190000</v>
          </cell>
          <cell r="J167">
            <v>4.2</v>
          </cell>
        </row>
        <row r="168">
          <cell r="I168">
            <v>-100000</v>
          </cell>
          <cell r="J168">
            <v>4.2</v>
          </cell>
        </row>
        <row r="169">
          <cell r="I169">
            <v>-89300</v>
          </cell>
          <cell r="J169">
            <v>4.2</v>
          </cell>
        </row>
        <row r="170">
          <cell r="I170">
            <v>10747209.390000001</v>
          </cell>
          <cell r="J170">
            <v>4.2</v>
          </cell>
        </row>
        <row r="171">
          <cell r="I171">
            <v>0</v>
          </cell>
          <cell r="J171">
            <v>4.4000000000000004</v>
          </cell>
        </row>
        <row r="172">
          <cell r="I172">
            <v>-30861958.079999998</v>
          </cell>
          <cell r="J172">
            <v>4.4000000000000004</v>
          </cell>
        </row>
        <row r="173">
          <cell r="I173">
            <v>-1098728322.24</v>
          </cell>
          <cell r="J173">
            <v>4.3</v>
          </cell>
        </row>
        <row r="174">
          <cell r="I174">
            <v>-15110039.02</v>
          </cell>
          <cell r="J174" t="str">
            <v>*</v>
          </cell>
        </row>
        <row r="175">
          <cell r="I175">
            <v>7413727</v>
          </cell>
          <cell r="J175">
            <v>5.0999999999999996</v>
          </cell>
        </row>
        <row r="176">
          <cell r="I176">
            <v>659192560.70000005</v>
          </cell>
          <cell r="J176">
            <v>5.0999999999999996</v>
          </cell>
        </row>
        <row r="177">
          <cell r="I177">
            <v>161686526.62</v>
          </cell>
          <cell r="J177">
            <v>5.0999999999999996</v>
          </cell>
        </row>
        <row r="178">
          <cell r="I178">
            <v>12252004.439999999</v>
          </cell>
          <cell r="J178">
            <v>5.0999999999999996</v>
          </cell>
        </row>
        <row r="179">
          <cell r="I179">
            <v>41206617.329999998</v>
          </cell>
          <cell r="J179">
            <v>5.0999999999999996</v>
          </cell>
        </row>
        <row r="180">
          <cell r="I180">
            <v>190161549.00999999</v>
          </cell>
          <cell r="J180">
            <v>5.0999999999999996</v>
          </cell>
        </row>
        <row r="181">
          <cell r="I181">
            <v>0</v>
          </cell>
          <cell r="J181">
            <v>5.0999999999999996</v>
          </cell>
        </row>
        <row r="182">
          <cell r="I182">
            <v>71110758.409999996</v>
          </cell>
          <cell r="J182">
            <v>5.0999999999999996</v>
          </cell>
        </row>
        <row r="183">
          <cell r="I183">
            <v>15927731.25</v>
          </cell>
          <cell r="J183">
            <v>5.0999999999999996</v>
          </cell>
        </row>
        <row r="184">
          <cell r="I184">
            <v>2115367.0099999998</v>
          </cell>
          <cell r="J184">
            <v>5.0999999999999996</v>
          </cell>
        </row>
        <row r="185">
          <cell r="I185">
            <v>70803235.950000003</v>
          </cell>
          <cell r="J185">
            <v>5.0999999999999996</v>
          </cell>
        </row>
        <row r="186">
          <cell r="I186">
            <v>36812649.640000001</v>
          </cell>
          <cell r="J186">
            <v>5.0999999999999996</v>
          </cell>
        </row>
        <row r="187">
          <cell r="I187">
            <v>18865318.629999999</v>
          </cell>
          <cell r="J187">
            <v>5.0999999999999996</v>
          </cell>
        </row>
        <row r="188">
          <cell r="I188">
            <v>57597893.060000002</v>
          </cell>
          <cell r="J188">
            <v>5.0999999999999996</v>
          </cell>
        </row>
        <row r="189">
          <cell r="I189">
            <v>58778863.060000002</v>
          </cell>
          <cell r="J189">
            <v>5.0999999999999996</v>
          </cell>
        </row>
        <row r="190">
          <cell r="I190">
            <v>8700924.7799999993</v>
          </cell>
          <cell r="J190">
            <v>5.0999999999999996</v>
          </cell>
        </row>
        <row r="191">
          <cell r="I191">
            <v>0</v>
          </cell>
          <cell r="J191">
            <v>5.0999999999999996</v>
          </cell>
        </row>
        <row r="192">
          <cell r="I192">
            <v>162.08000000000001</v>
          </cell>
          <cell r="J192">
            <v>5.3</v>
          </cell>
        </row>
        <row r="193">
          <cell r="I193">
            <v>22081179.25</v>
          </cell>
          <cell r="J193">
            <v>5.3</v>
          </cell>
        </row>
        <row r="194">
          <cell r="I194">
            <v>2000</v>
          </cell>
          <cell r="J194">
            <v>5.3</v>
          </cell>
        </row>
        <row r="195">
          <cell r="I195">
            <v>26242966.109999999</v>
          </cell>
          <cell r="J195">
            <v>5.3</v>
          </cell>
        </row>
        <row r="196">
          <cell r="I196">
            <v>23665137.260000002</v>
          </cell>
          <cell r="J196">
            <v>5.3</v>
          </cell>
        </row>
        <row r="197">
          <cell r="I197">
            <v>871624.8</v>
          </cell>
          <cell r="J197">
            <v>5.3</v>
          </cell>
        </row>
        <row r="198">
          <cell r="I198">
            <v>236733.01</v>
          </cell>
          <cell r="J198">
            <v>5.3</v>
          </cell>
        </row>
        <row r="199">
          <cell r="I199">
            <v>124555</v>
          </cell>
          <cell r="J199">
            <v>5.3</v>
          </cell>
        </row>
        <row r="200">
          <cell r="I200">
            <v>2097218.84</v>
          </cell>
          <cell r="J200">
            <v>5.3</v>
          </cell>
        </row>
        <row r="201">
          <cell r="I201">
            <v>1706000</v>
          </cell>
          <cell r="J201">
            <v>5.0999999999999996</v>
          </cell>
        </row>
        <row r="202">
          <cell r="I202">
            <v>51942844.329999998</v>
          </cell>
          <cell r="J202">
            <v>5.0999999999999996</v>
          </cell>
        </row>
        <row r="203">
          <cell r="I203">
            <v>7634557.75</v>
          </cell>
          <cell r="J203">
            <v>5.0999999999999996</v>
          </cell>
        </row>
        <row r="204">
          <cell r="I204">
            <v>1469504.17</v>
          </cell>
          <cell r="J204">
            <v>5.5</v>
          </cell>
        </row>
        <row r="205">
          <cell r="I205">
            <v>1675515.04</v>
          </cell>
          <cell r="J205">
            <v>5.5</v>
          </cell>
        </row>
        <row r="206">
          <cell r="I206">
            <v>2579120.61</v>
          </cell>
          <cell r="J206">
            <v>5.5</v>
          </cell>
        </row>
        <row r="207">
          <cell r="I207">
            <v>233228</v>
          </cell>
          <cell r="J207">
            <v>5.5</v>
          </cell>
        </row>
        <row r="208">
          <cell r="I208">
            <v>760742.17</v>
          </cell>
          <cell r="J208">
            <v>5.5</v>
          </cell>
        </row>
        <row r="209">
          <cell r="I209">
            <v>1714580</v>
          </cell>
          <cell r="J209">
            <v>5.5</v>
          </cell>
        </row>
        <row r="210">
          <cell r="I210">
            <v>16563187.189999999</v>
          </cell>
          <cell r="J210">
            <v>5.5</v>
          </cell>
        </row>
        <row r="211">
          <cell r="I211">
            <v>18372595.079999998</v>
          </cell>
          <cell r="J211">
            <v>5.5</v>
          </cell>
        </row>
        <row r="212">
          <cell r="I212">
            <v>8037563.2300000004</v>
          </cell>
          <cell r="J212">
            <v>5.5</v>
          </cell>
        </row>
        <row r="213">
          <cell r="I213">
            <v>3385163.94</v>
          </cell>
          <cell r="J213">
            <v>5.5</v>
          </cell>
        </row>
        <row r="214">
          <cell r="I214">
            <v>16886541.440000001</v>
          </cell>
          <cell r="J214">
            <v>5.5</v>
          </cell>
        </row>
        <row r="215">
          <cell r="I215">
            <v>16135644.76</v>
          </cell>
          <cell r="J215">
            <v>5.5</v>
          </cell>
        </row>
        <row r="216">
          <cell r="I216">
            <v>44862147.549999997</v>
          </cell>
          <cell r="J216">
            <v>5.5</v>
          </cell>
        </row>
        <row r="217">
          <cell r="I217">
            <v>6262473.6399999997</v>
          </cell>
          <cell r="J217">
            <v>5.5</v>
          </cell>
        </row>
        <row r="218">
          <cell r="I218">
            <v>88370</v>
          </cell>
          <cell r="J218">
            <v>5.5</v>
          </cell>
        </row>
        <row r="219">
          <cell r="I219">
            <v>694360.38</v>
          </cell>
          <cell r="J219">
            <v>5.5</v>
          </cell>
        </row>
        <row r="220">
          <cell r="I220">
            <v>2502320.86</v>
          </cell>
          <cell r="J220">
            <v>5.5</v>
          </cell>
        </row>
        <row r="221">
          <cell r="I221">
            <v>7292102.7699999996</v>
          </cell>
          <cell r="J221">
            <v>5.5</v>
          </cell>
        </row>
        <row r="222">
          <cell r="I222">
            <v>29500</v>
          </cell>
          <cell r="J222">
            <v>5.5</v>
          </cell>
        </row>
        <row r="223">
          <cell r="I223">
            <v>6492329.6500000004</v>
          </cell>
          <cell r="J223">
            <v>5.5</v>
          </cell>
        </row>
        <row r="224">
          <cell r="I224">
            <v>1874383.98</v>
          </cell>
          <cell r="J224">
            <v>5.5</v>
          </cell>
        </row>
        <row r="225">
          <cell r="I225">
            <v>269262.46999999997</v>
          </cell>
          <cell r="J225">
            <v>5.5</v>
          </cell>
        </row>
        <row r="226">
          <cell r="I226">
            <v>5280688.4000000004</v>
          </cell>
          <cell r="J226">
            <v>5.5</v>
          </cell>
        </row>
        <row r="227">
          <cell r="I227">
            <v>1179848.46</v>
          </cell>
          <cell r="J227">
            <v>5.6</v>
          </cell>
        </row>
        <row r="228">
          <cell r="I228">
            <v>11271182.470000001</v>
          </cell>
          <cell r="J228">
            <v>5.5</v>
          </cell>
        </row>
        <row r="229">
          <cell r="I229">
            <v>7709892.5800000001</v>
          </cell>
          <cell r="J229">
            <v>5.5</v>
          </cell>
        </row>
        <row r="230">
          <cell r="I230">
            <v>119522090.18000001</v>
          </cell>
          <cell r="J230">
            <v>5.5</v>
          </cell>
        </row>
        <row r="231">
          <cell r="I231">
            <v>28152464.280000001</v>
          </cell>
          <cell r="J231">
            <v>5.5</v>
          </cell>
        </row>
        <row r="232">
          <cell r="I232">
            <v>9167203.3800000008</v>
          </cell>
          <cell r="J232">
            <v>5.5</v>
          </cell>
        </row>
        <row r="233">
          <cell r="I233">
            <v>34999.94</v>
          </cell>
          <cell r="J233">
            <v>5.5</v>
          </cell>
        </row>
        <row r="234">
          <cell r="I234">
            <v>341430.54</v>
          </cell>
          <cell r="J234">
            <v>5.5</v>
          </cell>
        </row>
        <row r="235">
          <cell r="I235">
            <v>5151654.2</v>
          </cell>
          <cell r="J235">
            <v>5.5</v>
          </cell>
        </row>
        <row r="236">
          <cell r="I236">
            <v>398221.62</v>
          </cell>
          <cell r="J236">
            <v>5.5</v>
          </cell>
        </row>
        <row r="237">
          <cell r="I237">
            <v>28394251.390000001</v>
          </cell>
          <cell r="J237">
            <v>5.5</v>
          </cell>
        </row>
        <row r="238">
          <cell r="I238">
            <v>2446376</v>
          </cell>
          <cell r="J238">
            <v>5.5</v>
          </cell>
        </row>
        <row r="239">
          <cell r="I239">
            <v>3127246.57</v>
          </cell>
          <cell r="J239">
            <v>5.3</v>
          </cell>
        </row>
        <row r="240">
          <cell r="I240">
            <v>474076.8</v>
          </cell>
          <cell r="J240">
            <v>5.3</v>
          </cell>
        </row>
        <row r="241">
          <cell r="I241">
            <v>56940</v>
          </cell>
          <cell r="J241">
            <v>5.3</v>
          </cell>
        </row>
        <row r="242">
          <cell r="I242">
            <v>447261.5</v>
          </cell>
          <cell r="J242">
            <v>5.3</v>
          </cell>
        </row>
        <row r="243">
          <cell r="I243">
            <v>14160</v>
          </cell>
          <cell r="J243">
            <v>5.3</v>
          </cell>
        </row>
        <row r="244">
          <cell r="I244">
            <v>4003</v>
          </cell>
          <cell r="J244">
            <v>5.3</v>
          </cell>
        </row>
        <row r="245">
          <cell r="I245">
            <v>608725.5</v>
          </cell>
          <cell r="J245">
            <v>5.3</v>
          </cell>
        </row>
        <row r="246">
          <cell r="I246">
            <v>274630.99</v>
          </cell>
          <cell r="J246">
            <v>5.3</v>
          </cell>
        </row>
        <row r="247">
          <cell r="I247">
            <v>21570</v>
          </cell>
          <cell r="J247">
            <v>5.3</v>
          </cell>
        </row>
        <row r="248">
          <cell r="I248">
            <v>1051793</v>
          </cell>
          <cell r="J248">
            <v>5.3</v>
          </cell>
        </row>
        <row r="249">
          <cell r="I249">
            <v>3845309.44</v>
          </cell>
          <cell r="J249">
            <v>5.3</v>
          </cell>
        </row>
        <row r="250">
          <cell r="I250">
            <v>143650</v>
          </cell>
          <cell r="J250">
            <v>5.3</v>
          </cell>
        </row>
        <row r="251">
          <cell r="I251">
            <v>654176.30000000005</v>
          </cell>
          <cell r="J251">
            <v>5.3</v>
          </cell>
        </row>
        <row r="252">
          <cell r="I252">
            <v>232688.61</v>
          </cell>
          <cell r="J252">
            <v>5.3</v>
          </cell>
        </row>
        <row r="253">
          <cell r="I253">
            <v>189399.19</v>
          </cell>
          <cell r="J253">
            <v>5.3</v>
          </cell>
        </row>
        <row r="254">
          <cell r="I254">
            <v>31853719.469999999</v>
          </cell>
          <cell r="J254">
            <v>5.3</v>
          </cell>
        </row>
        <row r="255">
          <cell r="I255">
            <v>1859862.66</v>
          </cell>
          <cell r="J255">
            <v>5.3</v>
          </cell>
        </row>
        <row r="256">
          <cell r="I256">
            <v>56501</v>
          </cell>
          <cell r="J256">
            <v>5.3</v>
          </cell>
        </row>
        <row r="257">
          <cell r="I257">
            <v>166559.99</v>
          </cell>
          <cell r="J257">
            <v>5.3</v>
          </cell>
        </row>
        <row r="258">
          <cell r="I258">
            <v>4006.05</v>
          </cell>
          <cell r="J258">
            <v>5.3</v>
          </cell>
        </row>
        <row r="259">
          <cell r="I259">
            <v>134920.28</v>
          </cell>
          <cell r="J259">
            <v>5.3</v>
          </cell>
        </row>
        <row r="260">
          <cell r="I260">
            <v>1141483.67</v>
          </cell>
          <cell r="J260">
            <v>5.3</v>
          </cell>
        </row>
        <row r="261">
          <cell r="I261">
            <v>1046378.09</v>
          </cell>
          <cell r="J261">
            <v>5.3</v>
          </cell>
        </row>
        <row r="262">
          <cell r="I262">
            <v>1123.3599999999999</v>
          </cell>
          <cell r="J262">
            <v>5.3</v>
          </cell>
        </row>
        <row r="263">
          <cell r="I263">
            <v>43801.88</v>
          </cell>
          <cell r="J263">
            <v>5.3</v>
          </cell>
        </row>
        <row r="264">
          <cell r="I264">
            <v>5727.97</v>
          </cell>
          <cell r="J264">
            <v>5.3</v>
          </cell>
        </row>
        <row r="265">
          <cell r="I265">
            <v>14725.5</v>
          </cell>
          <cell r="J265">
            <v>5.3</v>
          </cell>
        </row>
        <row r="266">
          <cell r="I266">
            <v>657444.39</v>
          </cell>
          <cell r="J266">
            <v>5.3</v>
          </cell>
        </row>
        <row r="267">
          <cell r="I267">
            <v>150</v>
          </cell>
          <cell r="J267">
            <v>5.3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750E-5DF1-463D-9CD8-4AD6A5493E51}">
  <sheetPr>
    <tabColor theme="9" tint="-0.499984740745262"/>
  </sheetPr>
  <dimension ref="B1:P370"/>
  <sheetViews>
    <sheetView showGridLines="0" tabSelected="1" zoomScale="120" zoomScaleNormal="120" workbookViewId="0">
      <selection activeCell="M47" sqref="M47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6" customWidth="1"/>
    <col min="4" max="4" width="42" style="6" bestFit="1" customWidth="1"/>
    <col min="5" max="5" width="3" style="7" customWidth="1"/>
    <col min="6" max="6" width="16.28515625" style="6" bestFit="1" customWidth="1"/>
    <col min="7" max="7" width="1.7109375" style="6" customWidth="1"/>
    <col min="8" max="8" width="15.5703125" style="6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3.42578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2" t="s">
        <v>0</v>
      </c>
      <c r="D1" s="2"/>
      <c r="E1" s="2"/>
      <c r="F1" s="2"/>
      <c r="G1" s="2"/>
      <c r="H1" s="2"/>
    </row>
    <row r="2" spans="2:12" x14ac:dyDescent="0.25">
      <c r="C2" s="4" t="s">
        <v>1</v>
      </c>
      <c r="D2" s="4"/>
      <c r="E2" s="4"/>
      <c r="F2" s="4"/>
      <c r="G2" s="4"/>
      <c r="H2" s="4"/>
      <c r="J2" s="5"/>
      <c r="K2" s="5"/>
    </row>
    <row r="3" spans="2:12" x14ac:dyDescent="0.25">
      <c r="C3" s="4" t="s">
        <v>2</v>
      </c>
      <c r="D3" s="4"/>
      <c r="E3" s="4"/>
      <c r="F3" s="4"/>
      <c r="G3" s="4"/>
      <c r="H3" s="4"/>
      <c r="J3" s="5"/>
      <c r="K3" s="5"/>
    </row>
    <row r="4" spans="2:12" x14ac:dyDescent="0.25">
      <c r="C4" s="4" t="s">
        <v>3</v>
      </c>
      <c r="D4" s="4"/>
      <c r="E4" s="4"/>
      <c r="F4" s="4"/>
      <c r="G4" s="4"/>
      <c r="H4" s="4"/>
      <c r="J4" s="5"/>
      <c r="K4" s="5"/>
    </row>
    <row r="5" spans="2:12" x14ac:dyDescent="0.25">
      <c r="J5" s="5"/>
      <c r="K5" s="5"/>
    </row>
    <row r="6" spans="2:12" x14ac:dyDescent="0.25">
      <c r="C6" s="8" t="s">
        <v>4</v>
      </c>
      <c r="D6" s="9"/>
      <c r="E6" s="10"/>
      <c r="F6" s="10">
        <v>2025</v>
      </c>
      <c r="G6" s="11"/>
      <c r="H6" s="10">
        <v>2024</v>
      </c>
      <c r="I6" s="10" t="s">
        <v>5</v>
      </c>
      <c r="J6" s="10" t="s">
        <v>6</v>
      </c>
      <c r="K6" s="10" t="s">
        <v>7</v>
      </c>
      <c r="L6" s="10" t="s">
        <v>6</v>
      </c>
    </row>
    <row r="7" spans="2:12" x14ac:dyDescent="0.25">
      <c r="C7" s="8" t="s">
        <v>8</v>
      </c>
      <c r="D7" s="9"/>
      <c r="F7" s="12"/>
      <c r="G7" s="12"/>
      <c r="H7" s="12"/>
      <c r="J7" s="5"/>
      <c r="K7" s="5"/>
    </row>
    <row r="8" spans="2:12" x14ac:dyDescent="0.25">
      <c r="B8" s="1">
        <v>1.1000000000000001</v>
      </c>
      <c r="D8" s="6" t="s">
        <v>9</v>
      </c>
      <c r="F8" s="5">
        <v>7876422483.1799994</v>
      </c>
      <c r="G8" s="5"/>
      <c r="H8" s="5">
        <v>5838929899.6099997</v>
      </c>
      <c r="I8" s="5" t="e">
        <f>#REF!</f>
        <v>#REF!</v>
      </c>
      <c r="J8" s="5" t="e">
        <f>F8-I8</f>
        <v>#REF!</v>
      </c>
      <c r="K8" s="5" t="e">
        <f>#REF!</f>
        <v>#REF!</v>
      </c>
      <c r="L8" s="5" t="e">
        <f>H8-K8</f>
        <v>#REF!</v>
      </c>
    </row>
    <row r="9" spans="2:12" customFormat="1" x14ac:dyDescent="0.25">
      <c r="B9">
        <v>1.2</v>
      </c>
      <c r="C9" s="13"/>
      <c r="D9" s="6" t="s">
        <v>10</v>
      </c>
      <c r="E9" s="7"/>
      <c r="F9" s="5">
        <v>250621330.05000001</v>
      </c>
      <c r="G9" s="5"/>
      <c r="H9" s="5">
        <v>59301654.079999991</v>
      </c>
      <c r="I9" s="5" t="e">
        <f>#REF!</f>
        <v>#REF!</v>
      </c>
      <c r="J9" s="5" t="e">
        <f>F9-I9</f>
        <v>#REF!</v>
      </c>
      <c r="K9" s="5" t="e">
        <f>#REF!</f>
        <v>#REF!</v>
      </c>
      <c r="L9" s="5" t="e">
        <f t="shared" ref="L9:L18" si="0">H9-K9</f>
        <v>#REF!</v>
      </c>
    </row>
    <row r="10" spans="2:12" customFormat="1" hidden="1" x14ac:dyDescent="0.25">
      <c r="B10">
        <v>1.3</v>
      </c>
      <c r="C10" s="13"/>
      <c r="D10" s="6" t="s">
        <v>11</v>
      </c>
      <c r="E10" s="7"/>
      <c r="F10" s="5">
        <v>0</v>
      </c>
      <c r="G10" s="14"/>
      <c r="H10" s="5">
        <v>0</v>
      </c>
      <c r="I10" s="5"/>
      <c r="J10" s="5"/>
      <c r="K10" s="5"/>
      <c r="L10" s="5">
        <f t="shared" si="0"/>
        <v>0</v>
      </c>
    </row>
    <row r="11" spans="2:12" x14ac:dyDescent="0.25">
      <c r="C11" s="8" t="s">
        <v>12</v>
      </c>
      <c r="F11" s="15">
        <v>8127043813.2299995</v>
      </c>
      <c r="G11" s="16"/>
      <c r="H11" s="15">
        <v>5898231553.6899996</v>
      </c>
      <c r="I11" s="5"/>
      <c r="J11" s="5"/>
      <c r="K11" s="5"/>
      <c r="L11" s="5"/>
    </row>
    <row r="12" spans="2:12" x14ac:dyDescent="0.25">
      <c r="C12" s="8" t="s">
        <v>13</v>
      </c>
      <c r="F12" s="5"/>
      <c r="G12" s="5"/>
      <c r="H12" s="5"/>
      <c r="I12" s="5"/>
      <c r="J12" s="5"/>
      <c r="K12" s="5"/>
      <c r="L12" s="17"/>
    </row>
    <row r="13" spans="2:12" customFormat="1" x14ac:dyDescent="0.25">
      <c r="B13">
        <v>1.5</v>
      </c>
      <c r="C13" s="13"/>
      <c r="D13" s="6" t="s">
        <v>14</v>
      </c>
      <c r="E13" s="7"/>
      <c r="F13" s="5">
        <v>308463812.14999998</v>
      </c>
      <c r="G13" s="5"/>
      <c r="H13" s="5">
        <v>310931254.06</v>
      </c>
      <c r="I13" s="5" t="e">
        <f>#REF!</f>
        <v>#REF!</v>
      </c>
      <c r="J13" s="5" t="e">
        <f>F13-I13</f>
        <v>#REF!</v>
      </c>
      <c r="K13" s="5" t="e">
        <f>#REF!</f>
        <v>#REF!</v>
      </c>
      <c r="L13" s="5" t="e">
        <f t="shared" si="0"/>
        <v>#REF!</v>
      </c>
    </row>
    <row r="14" spans="2:12" customFormat="1" hidden="1" x14ac:dyDescent="0.25">
      <c r="B14">
        <v>1.6</v>
      </c>
      <c r="C14" s="13"/>
      <c r="D14" s="6" t="s">
        <v>15</v>
      </c>
      <c r="E14" s="7"/>
      <c r="F14" s="5">
        <v>0</v>
      </c>
      <c r="G14" s="14"/>
      <c r="H14" s="5">
        <v>0</v>
      </c>
      <c r="I14" s="5" t="e">
        <f>#REF!</f>
        <v>#REF!</v>
      </c>
      <c r="J14" s="5" t="e">
        <f>F14-I14</f>
        <v>#REF!</v>
      </c>
      <c r="K14" s="5" t="e">
        <f>#REF!</f>
        <v>#REF!</v>
      </c>
      <c r="L14" s="5" t="e">
        <f t="shared" si="0"/>
        <v>#REF!</v>
      </c>
    </row>
    <row r="15" spans="2:12" customFormat="1" x14ac:dyDescent="0.25">
      <c r="B15">
        <v>1.7</v>
      </c>
      <c r="C15" s="13"/>
      <c r="D15" s="6" t="s">
        <v>16</v>
      </c>
      <c r="E15" s="7"/>
      <c r="F15" s="5">
        <v>34609844.009999998</v>
      </c>
      <c r="G15" s="5"/>
      <c r="H15" s="5">
        <v>34609844.009999998</v>
      </c>
      <c r="I15" s="5" t="e">
        <f>#REF!</f>
        <v>#REF!</v>
      </c>
      <c r="J15" s="5" t="e">
        <f>F15-I15</f>
        <v>#REF!</v>
      </c>
      <c r="K15" s="5" t="e">
        <f>#REF!</f>
        <v>#REF!</v>
      </c>
      <c r="L15" s="5" t="e">
        <f t="shared" si="0"/>
        <v>#REF!</v>
      </c>
    </row>
    <row r="16" spans="2:12" customFormat="1" hidden="1" x14ac:dyDescent="0.25">
      <c r="B16" s="1">
        <v>1.8</v>
      </c>
      <c r="C16" s="13"/>
      <c r="D16" s="6" t="s">
        <v>17</v>
      </c>
      <c r="E16" s="7"/>
      <c r="F16" s="5">
        <v>0</v>
      </c>
      <c r="G16" s="14"/>
      <c r="H16" s="5">
        <v>0</v>
      </c>
      <c r="I16" s="5"/>
      <c r="J16" s="5"/>
      <c r="K16" s="5"/>
      <c r="L16" s="5">
        <f t="shared" si="0"/>
        <v>0</v>
      </c>
    </row>
    <row r="17" spans="2:16" x14ac:dyDescent="0.25">
      <c r="B17" s="1">
        <v>1.9</v>
      </c>
      <c r="D17" s="6" t="s">
        <v>18</v>
      </c>
      <c r="F17" s="5">
        <v>2351146782.9200001</v>
      </c>
      <c r="G17" s="5"/>
      <c r="H17" s="5">
        <v>2148619941.0900006</v>
      </c>
      <c r="I17" s="5" t="e">
        <f>#REF!</f>
        <v>#REF!</v>
      </c>
      <c r="J17" s="5" t="e">
        <f>F17-I17</f>
        <v>#REF!</v>
      </c>
      <c r="K17" s="5" t="e">
        <f>#REF!</f>
        <v>#REF!</v>
      </c>
      <c r="L17" s="5" t="e">
        <f t="shared" si="0"/>
        <v>#REF!</v>
      </c>
      <c r="M17" s="17"/>
    </row>
    <row r="18" spans="2:16" x14ac:dyDescent="0.25">
      <c r="B18" s="18">
        <v>1.1100000000000001</v>
      </c>
      <c r="D18" s="6" t="s">
        <v>19</v>
      </c>
      <c r="F18" s="5">
        <v>211156712.68000001</v>
      </c>
      <c r="G18" s="5"/>
      <c r="H18" s="5">
        <v>240866795.21000001</v>
      </c>
      <c r="I18" s="5" t="e">
        <f>#REF!</f>
        <v>#REF!</v>
      </c>
      <c r="J18" s="5" t="e">
        <f>F18-I18</f>
        <v>#REF!</v>
      </c>
      <c r="K18" s="5" t="e">
        <f>#REF!</f>
        <v>#REF!</v>
      </c>
      <c r="L18" s="5" t="e">
        <f t="shared" si="0"/>
        <v>#REF!</v>
      </c>
    </row>
    <row r="19" spans="2:16" customFormat="1" hidden="1" x14ac:dyDescent="0.25">
      <c r="B19">
        <v>1.1200000000000001</v>
      </c>
      <c r="C19" s="13"/>
      <c r="D19" s="19" t="s">
        <v>20</v>
      </c>
      <c r="E19" s="20"/>
      <c r="F19" s="5">
        <v>0</v>
      </c>
      <c r="G19" s="16"/>
      <c r="H19" s="5">
        <v>0</v>
      </c>
      <c r="I19" s="5" t="e">
        <f>#REF!</f>
        <v>#REF!</v>
      </c>
      <c r="J19" s="5" t="e">
        <f>F19-I19</f>
        <v>#REF!</v>
      </c>
      <c r="K19" s="5" t="e">
        <f>#REF!</f>
        <v>#REF!</v>
      </c>
      <c r="L19" s="5"/>
    </row>
    <row r="20" spans="2:16" x14ac:dyDescent="0.25">
      <c r="C20" s="8" t="s">
        <v>21</v>
      </c>
      <c r="F20" s="15">
        <v>2905377151.7599998</v>
      </c>
      <c r="G20" s="16"/>
      <c r="H20" s="15">
        <v>2735027834.3700008</v>
      </c>
      <c r="I20" s="5"/>
      <c r="J20" s="5"/>
      <c r="K20" s="5"/>
      <c r="L20" s="5"/>
    </row>
    <row r="21" spans="2:16" ht="15.75" thickBot="1" x14ac:dyDescent="0.3">
      <c r="C21" s="8" t="s">
        <v>22</v>
      </c>
      <c r="F21" s="21">
        <v>11032420964.99</v>
      </c>
      <c r="G21" s="22"/>
      <c r="H21" s="21">
        <v>8633259388.0600014</v>
      </c>
      <c r="I21" s="5"/>
      <c r="J21" s="5"/>
      <c r="K21" s="5"/>
      <c r="L21" s="5"/>
    </row>
    <row r="22" spans="2:16" ht="15.75" thickTop="1" x14ac:dyDescent="0.25">
      <c r="D22" s="6" t="s">
        <v>23</v>
      </c>
      <c r="F22" s="5"/>
      <c r="G22" s="5"/>
      <c r="H22" s="5"/>
      <c r="I22" s="5"/>
      <c r="J22" s="5"/>
      <c r="K22" s="5"/>
      <c r="L22" s="5"/>
    </row>
    <row r="23" spans="2:16" x14ac:dyDescent="0.25">
      <c r="C23" s="8" t="s">
        <v>24</v>
      </c>
      <c r="F23" s="5"/>
      <c r="G23" s="5"/>
      <c r="H23" s="5"/>
      <c r="I23" s="5"/>
      <c r="J23" s="5"/>
      <c r="K23" s="5"/>
      <c r="L23" s="5"/>
    </row>
    <row r="24" spans="2:16" x14ac:dyDescent="0.25">
      <c r="C24" s="8" t="s">
        <v>25</v>
      </c>
      <c r="F24" s="16"/>
      <c r="G24" s="16"/>
      <c r="H24" s="16"/>
      <c r="I24" s="5"/>
      <c r="J24" s="5"/>
      <c r="K24" s="5"/>
      <c r="L24" s="5"/>
    </row>
    <row r="25" spans="2:16" x14ac:dyDescent="0.25">
      <c r="B25" s="1">
        <v>2.1</v>
      </c>
      <c r="D25" s="6" t="s">
        <v>26</v>
      </c>
      <c r="F25" s="5">
        <v>340604361.88999999</v>
      </c>
      <c r="G25" s="5"/>
      <c r="H25" s="5">
        <v>96659309.590000004</v>
      </c>
      <c r="I25" s="5" t="e">
        <f>#REF!</f>
        <v>#REF!</v>
      </c>
      <c r="J25" s="5" t="e">
        <f>F25-I25</f>
        <v>#REF!</v>
      </c>
      <c r="K25" s="5" t="e">
        <f>#REF!</f>
        <v>#REF!</v>
      </c>
      <c r="L25" s="5" t="e">
        <f t="shared" ref="L25:L28" si="1">H25-K25</f>
        <v>#REF!</v>
      </c>
      <c r="M25" s="17"/>
    </row>
    <row r="26" spans="2:16" customFormat="1" x14ac:dyDescent="0.25">
      <c r="B26">
        <v>2.2000000000000002</v>
      </c>
      <c r="C26" s="13"/>
      <c r="D26" s="6" t="s">
        <v>27</v>
      </c>
      <c r="E26" s="7"/>
      <c r="F26" s="5">
        <v>32304417.600000001</v>
      </c>
      <c r="G26" s="5"/>
      <c r="H26" s="5">
        <v>21544068.82</v>
      </c>
      <c r="I26" s="5" t="e">
        <f>#REF!</f>
        <v>#REF!</v>
      </c>
      <c r="J26" s="5" t="e">
        <f>F26-I26</f>
        <v>#REF!</v>
      </c>
      <c r="K26" s="5" t="e">
        <f>#REF!</f>
        <v>#REF!</v>
      </c>
      <c r="L26" s="5" t="e">
        <f t="shared" si="1"/>
        <v>#REF!</v>
      </c>
      <c r="M26" s="23"/>
    </row>
    <row r="27" spans="2:16" customFormat="1" x14ac:dyDescent="0.25">
      <c r="B27">
        <v>2.2999999999999998</v>
      </c>
      <c r="C27" s="13"/>
      <c r="D27" s="6" t="s">
        <v>28</v>
      </c>
      <c r="E27" s="7"/>
      <c r="F27" s="5">
        <v>270851870.14999998</v>
      </c>
      <c r="G27" s="5"/>
      <c r="H27" s="5">
        <v>274003596.09000003</v>
      </c>
      <c r="I27" s="5" t="e">
        <f>#REF!</f>
        <v>#REF!</v>
      </c>
      <c r="J27" s="5" t="e">
        <f>F27-I27</f>
        <v>#REF!</v>
      </c>
      <c r="K27" s="5" t="e">
        <f>#REF!</f>
        <v>#REF!</v>
      </c>
      <c r="L27" s="5" t="e">
        <f t="shared" si="1"/>
        <v>#REF!</v>
      </c>
    </row>
    <row r="28" spans="2:16" customFormat="1" x14ac:dyDescent="0.25">
      <c r="B28" s="1">
        <v>2.4</v>
      </c>
      <c r="C28" s="13"/>
      <c r="D28" s="6" t="s">
        <v>29</v>
      </c>
      <c r="E28" s="7"/>
      <c r="F28" s="5">
        <v>5947747.2199999969</v>
      </c>
      <c r="G28" s="5"/>
      <c r="H28" s="5">
        <v>18577345.409999996</v>
      </c>
      <c r="I28" s="5" t="e">
        <f>#REF!</f>
        <v>#REF!</v>
      </c>
      <c r="J28" s="5" t="e">
        <f>F28-I28</f>
        <v>#REF!</v>
      </c>
      <c r="K28" s="5" t="e">
        <f>#REF!</f>
        <v>#REF!</v>
      </c>
      <c r="L28" s="5" t="e">
        <f t="shared" si="1"/>
        <v>#REF!</v>
      </c>
    </row>
    <row r="29" spans="2:16" x14ac:dyDescent="0.25">
      <c r="C29" s="8" t="s">
        <v>30</v>
      </c>
      <c r="F29" s="15">
        <v>649708396.86000001</v>
      </c>
      <c r="G29" s="16"/>
      <c r="H29" s="15">
        <v>410784319.90999997</v>
      </c>
      <c r="I29" s="5"/>
      <c r="J29" s="5"/>
      <c r="K29" s="5"/>
      <c r="L29" s="5"/>
    </row>
    <row r="30" spans="2:16" customFormat="1" x14ac:dyDescent="0.25">
      <c r="C30" s="24" t="s">
        <v>31</v>
      </c>
      <c r="D30" s="13"/>
      <c r="E30" s="7"/>
      <c r="F30" s="25"/>
      <c r="G30" s="25"/>
      <c r="H30" s="25"/>
      <c r="I30" s="5"/>
      <c r="J30" s="5"/>
      <c r="K30" s="5"/>
      <c r="L30" s="5"/>
    </row>
    <row r="31" spans="2:16" customFormat="1" x14ac:dyDescent="0.25">
      <c r="B31">
        <v>2.5</v>
      </c>
      <c r="C31" s="13"/>
      <c r="D31" s="6" t="s">
        <v>32</v>
      </c>
      <c r="E31" s="7"/>
      <c r="F31" s="5">
        <v>330949445.98000002</v>
      </c>
      <c r="G31" s="5"/>
      <c r="H31" s="5">
        <v>379910159.83999997</v>
      </c>
      <c r="I31" s="5">
        <f>-SUMIF('[1]Balanza 202504'!$J$3:$J$267,"2.5",'[1]Balanza 202504'!$I$3:$I$267)</f>
        <v>330949445.98000002</v>
      </c>
      <c r="J31" s="5">
        <f>-SUMIF('[1]Balanza 202504'!$J$3:$J$267,"2.5",'[1]Balanza 202504'!$I$3:$I$267)</f>
        <v>330949445.98000002</v>
      </c>
      <c r="K31" s="5">
        <f>-SUMIF('[1]Balanza 202504'!$J$3:$J$267,"2.5",'[1]Balanza 202504'!$I$3:$I$267)</f>
        <v>330949445.98000002</v>
      </c>
      <c r="L31" s="5">
        <f>-SUMIF('[1]Balanza 202504'!$J$3:$J$267,"2.5",'[1]Balanza 202504'!$I$3:$I$267)</f>
        <v>330949445.98000002</v>
      </c>
      <c r="M31" s="26"/>
      <c r="P31" s="27"/>
    </row>
    <row r="32" spans="2:16" customFormat="1" x14ac:dyDescent="0.25">
      <c r="B32">
        <v>2.6</v>
      </c>
      <c r="C32" s="13"/>
      <c r="D32" s="6" t="s">
        <v>33</v>
      </c>
      <c r="E32" s="7"/>
      <c r="F32" s="5">
        <v>174696738.91999999</v>
      </c>
      <c r="G32" s="5"/>
      <c r="H32" s="5">
        <v>175272881.31999999</v>
      </c>
      <c r="I32" s="5" t="e">
        <f>#REF!</f>
        <v>#REF!</v>
      </c>
      <c r="J32" s="5" t="e">
        <f>F32-I32</f>
        <v>#REF!</v>
      </c>
      <c r="K32" s="5" t="e">
        <f>#REF!</f>
        <v>#REF!</v>
      </c>
      <c r="L32" s="5" t="e">
        <f t="shared" ref="L32" si="2">H32-K32</f>
        <v>#REF!</v>
      </c>
    </row>
    <row r="33" spans="2:16" customFormat="1" x14ac:dyDescent="0.25">
      <c r="C33" s="24" t="s">
        <v>34</v>
      </c>
      <c r="D33" s="13"/>
      <c r="E33" s="7"/>
      <c r="F33" s="28">
        <v>505646184.89999998</v>
      </c>
      <c r="G33" s="29"/>
      <c r="H33" s="28">
        <v>555183041.15999997</v>
      </c>
      <c r="I33" s="5"/>
      <c r="J33" s="5"/>
      <c r="K33" s="5"/>
      <c r="L33" s="5"/>
    </row>
    <row r="34" spans="2:16" x14ac:dyDescent="0.25">
      <c r="C34" s="8" t="s">
        <v>35</v>
      </c>
      <c r="F34" s="15">
        <v>1155354581.76</v>
      </c>
      <c r="G34" s="22"/>
      <c r="H34" s="15">
        <v>965967361.06999993</v>
      </c>
      <c r="I34" s="5"/>
      <c r="J34" s="5"/>
      <c r="K34" s="5"/>
    </row>
    <row r="35" spans="2:16" x14ac:dyDescent="0.25">
      <c r="C35" s="8"/>
      <c r="F35" s="5"/>
      <c r="G35" s="5"/>
      <c r="H35" s="5" t="s">
        <v>23</v>
      </c>
      <c r="I35" s="5"/>
      <c r="J35" s="5"/>
      <c r="K35" s="5"/>
      <c r="P35" s="30"/>
    </row>
    <row r="36" spans="2:16" x14ac:dyDescent="0.25">
      <c r="C36" s="8" t="s">
        <v>36</v>
      </c>
      <c r="E36" s="11"/>
      <c r="F36" s="5"/>
      <c r="G36" s="5"/>
      <c r="H36" s="5"/>
      <c r="I36" s="5"/>
      <c r="J36" s="5"/>
      <c r="K36" s="5"/>
    </row>
    <row r="37" spans="2:16" customFormat="1" x14ac:dyDescent="0.25">
      <c r="B37">
        <v>3.1</v>
      </c>
      <c r="C37" s="24"/>
      <c r="D37" s="6" t="s">
        <v>37</v>
      </c>
      <c r="E37" s="7"/>
      <c r="F37" s="5">
        <v>2587921627.2199998</v>
      </c>
      <c r="G37" s="5">
        <f>-SUMIF('[1]Balanza 202504'!$J$3:$J$267,"3.1",'[1]Balanza 202504'!$I$3:$I$267)</f>
        <v>2587921627.2199998</v>
      </c>
      <c r="H37" s="5">
        <v>2587921627.2199998</v>
      </c>
      <c r="I37" s="5"/>
      <c r="J37" s="5"/>
      <c r="K37" s="5"/>
      <c r="L37" s="5"/>
    </row>
    <row r="38" spans="2:16" customFormat="1" x14ac:dyDescent="0.25">
      <c r="B38">
        <v>3.2</v>
      </c>
      <c r="C38" s="13"/>
      <c r="D38" s="6" t="s">
        <v>38</v>
      </c>
      <c r="E38" s="7"/>
      <c r="F38" s="5">
        <v>6243431686.8900003</v>
      </c>
      <c r="G38" s="5">
        <f>-SUMIF('[1]Balanza 202504'!$J$3:$J$267,"3.2",'[1]Balanza 202504'!$I$3:$I$267)</f>
        <v>6243431686.8900003</v>
      </c>
      <c r="H38" s="5">
        <v>3893988520.4299998</v>
      </c>
      <c r="I38" s="5"/>
      <c r="J38" s="5"/>
      <c r="K38" s="5"/>
      <c r="L38" s="5"/>
      <c r="M38" s="26"/>
    </row>
    <row r="39" spans="2:16" x14ac:dyDescent="0.25">
      <c r="D39" s="6" t="s">
        <v>39</v>
      </c>
      <c r="F39" s="5">
        <v>1045713069.1699996</v>
      </c>
      <c r="G39" s="5">
        <f>'[2] ERF-Rendimiento Financiero'!G23</f>
        <v>0</v>
      </c>
      <c r="H39" s="5">
        <v>1185381880.3299997</v>
      </c>
      <c r="I39" s="5"/>
      <c r="J39" s="5"/>
      <c r="K39" s="5"/>
      <c r="L39" s="5"/>
      <c r="N39" s="31"/>
      <c r="O39" s="31"/>
    </row>
    <row r="40" spans="2:16" x14ac:dyDescent="0.25">
      <c r="C40" s="8" t="s">
        <v>40</v>
      </c>
      <c r="F40" s="28">
        <v>9877066383.2800007</v>
      </c>
      <c r="G40" s="22"/>
      <c r="H40" s="28">
        <v>7667292027.9799995</v>
      </c>
      <c r="I40" s="5"/>
      <c r="J40" s="5"/>
      <c r="K40" s="5"/>
      <c r="O40" s="32"/>
    </row>
    <row r="41" spans="2:16" ht="15.75" thickBot="1" x14ac:dyDescent="0.3">
      <c r="C41" s="8" t="s">
        <v>41</v>
      </c>
      <c r="F41" s="21">
        <v>11032420965.040001</v>
      </c>
      <c r="G41" s="12"/>
      <c r="H41" s="21">
        <v>8633259389.0499992</v>
      </c>
      <c r="I41" s="5"/>
      <c r="J41" s="5"/>
      <c r="K41" s="5"/>
    </row>
    <row r="42" spans="2:16" ht="15.75" thickTop="1" x14ac:dyDescent="0.25">
      <c r="C42" s="8"/>
      <c r="F42" s="33"/>
      <c r="G42" s="12"/>
      <c r="H42" s="33"/>
      <c r="I42" s="5"/>
      <c r="J42" s="5"/>
      <c r="K42" s="5"/>
    </row>
    <row r="43" spans="2:16" x14ac:dyDescent="0.25">
      <c r="F43" s="34"/>
      <c r="H43" s="5"/>
    </row>
    <row r="44" spans="2:16" x14ac:dyDescent="0.25">
      <c r="F44" s="34"/>
    </row>
    <row r="45" spans="2:16" x14ac:dyDescent="0.25">
      <c r="F45" s="34"/>
    </row>
    <row r="65" hidden="1" x14ac:dyDescent="0.25"/>
    <row r="132" spans="3:3" x14ac:dyDescent="0.25">
      <c r="C132" s="6" t="s">
        <v>42</v>
      </c>
    </row>
    <row r="370" spans="3:3" ht="409.5" x14ac:dyDescent="0.25">
      <c r="C370" s="35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2025-06-17T20:54:25Z</cp:lastPrinted>
  <dcterms:created xsi:type="dcterms:W3CDTF">2025-06-17T19:24:19Z</dcterms:created>
  <dcterms:modified xsi:type="dcterms:W3CDTF">2025-06-17T20:54:30Z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2025-06-17T20:50:48Z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0805714a-8847-4810-b01a-b0d8b17dab9c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