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PRESUPUESTO\e.vizcaino\MAP Transparencia\2026\"/>
    </mc:Choice>
  </mc:AlternateContent>
  <xr:revisionPtr revIDLastSave="0" documentId="13_ncr:1_{F192E8F6-46D7-47C1-BF4D-BA44A14F56BD}" xr6:coauthVersionLast="47" xr6:coauthVersionMax="47" xr10:uidLastSave="{00000000-0000-0000-0000-000000000000}"/>
  <bookViews>
    <workbookView xWindow="-108" yWindow="-108" windowWidth="23256" windowHeight="12456" xr2:uid="{784E5D24-0E0A-4A1C-AEDB-8C414D77F257}"/>
  </bookViews>
  <sheets>
    <sheet name="Presupuesto 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" l="1"/>
  <c r="I76" i="1"/>
  <c r="I72" i="1"/>
  <c r="I59" i="1"/>
  <c r="I54" i="1" s="1"/>
  <c r="I56" i="1"/>
  <c r="I55" i="1"/>
  <c r="I37" i="1"/>
  <c r="I28" i="1" s="1"/>
  <c r="I45" i="1"/>
  <c r="I26" i="1"/>
  <c r="I18" i="1"/>
  <c r="I17" i="1"/>
  <c r="I14" i="1"/>
  <c r="I13" i="1"/>
  <c r="I12" i="1"/>
  <c r="H85" i="1"/>
  <c r="G54" i="1"/>
  <c r="G28" i="1"/>
  <c r="G18" i="1"/>
  <c r="H18" i="1"/>
  <c r="H28" i="1"/>
  <c r="H54" i="1"/>
  <c r="H12" i="1"/>
  <c r="G12" i="1"/>
  <c r="I80" i="1"/>
  <c r="I38" i="1"/>
  <c r="I11" i="1" l="1"/>
  <c r="H11" i="1"/>
  <c r="G85" i="1"/>
  <c r="G11" i="1"/>
  <c r="F12" i="1"/>
  <c r="F80" i="1"/>
  <c r="F76" i="1" s="1"/>
  <c r="F54" i="1"/>
  <c r="F38" i="1"/>
  <c r="F28" i="1"/>
  <c r="F18" i="1"/>
  <c r="E64" i="1"/>
  <c r="E12" i="1"/>
  <c r="F85" i="1" l="1"/>
  <c r="F11" i="1"/>
  <c r="D12" i="1"/>
  <c r="E80" i="1"/>
  <c r="D80" i="1"/>
  <c r="E38" i="1" l="1"/>
  <c r="D38" i="1"/>
  <c r="E76" i="1"/>
  <c r="D76" i="1"/>
  <c r="E72" i="1"/>
  <c r="D72" i="1"/>
  <c r="D64" i="1"/>
  <c r="E54" i="1"/>
  <c r="D54" i="1"/>
  <c r="E28" i="1"/>
  <c r="D28" i="1"/>
  <c r="E18" i="1"/>
  <c r="D18" i="1"/>
  <c r="E85" i="1" l="1"/>
  <c r="D11" i="1"/>
  <c r="D85" i="1"/>
  <c r="E11" i="1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<sst xmlns="http://schemas.openxmlformats.org/spreadsheetml/2006/main" count="94" uniqueCount="94">
  <si>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</si>
  <si>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</si>
  <si>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</si>
  <si>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</si>
  <si>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</si>
  <si>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</si>
  <si>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</si>
  <si>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</si>
  <si>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</si>
  <si>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</si>
  <si>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</si>
  <si>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</si>
  <si>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</si>
  <si>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</si>
  <si>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</si>
  <si>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</si>
  <si>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</si>
  <si>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</si>
  <si>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</si>
  <si>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</si>
  <si>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</si>
  <si>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</si>
  <si>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</si>
  <si>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</si>
  <si>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</si>
  <si>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</si>
  <si>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</si>
  <si>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</si>
  <si>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</si>
  <si>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</si>
  <si>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</si>
  <si>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</si>
  <si>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</si>
  <si>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</si>
  <si>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</si>
  <si>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</si>
  <si>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</si>
  <si>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</si>
  <si>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</si>
  <si>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</si>
  <si>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</si>
  <si>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</si>
  <si>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</si>
  <si>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</si>
  <si>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</si>
  <si>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</si>
  <si>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</si>
  <si>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</si>
  <si>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</si>
  <si>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</si>
  <si>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</si>
  <si>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</si>
  <si>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</si>
  <si>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</si>
  <si>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</si>
  <si>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</si>
  <si>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</si>
  <si>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</si>
  <si>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</si>
  <si>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</si>
  <si>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</si>
  <si>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</si>
  <si>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</si>
  <si>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</si>
  <si>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</si>
  <si>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</si>
  <si>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</si>
  <si>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</si>
  <si>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</si>
  <si>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</si>
  <si>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</si>
  <si>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</si>
  <si>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</si>
  <si>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</si>
  <si>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</si>
  <si>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</si>
  <si>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</si>
  <si>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</si>
  <si>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</si>
  <si>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</si>
  <si>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</si>
  <si>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</si>
  <si>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</si>
  <si>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</si>
  <si>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</si>
  <si>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</si>
  <si>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</si>
  <si>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</si>
  <si>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{2026}</t>
  </si>
  <si>
    <t xml:space="preserve">Gasto devengado </t>
  </si>
  <si>
    <t xml:space="preserve">Enero </t>
  </si>
  <si>
    <t xml:space="preserve">Total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</si>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</sst>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165" fontId="0" fillId="3" borderId="0" xfId="1" applyNumberFormat="1" applyFont="1" applyFill="1"/>
    <xf numFmtId="164" fontId="3" fillId="0" borderId="0" xfId="1" applyFont="1"/>
    <xf numFmtId="165" fontId="0" fillId="0" borderId="1" xfId="0" applyNumberFormat="1" applyBorder="1"/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2081435</xdr:colOff>
      <xdr:row>6</xdr:row>
      <xdr:rowOff>139267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743610</xdr:colOff>
      <xdr:row>6</xdr:row>
      <xdr:rowOff>97608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R98"/>
  <sheetViews>
    <sheetView showGridLines="0" tabSelected="1" topLeftCell="C1" zoomScaleNormal="100" workbookViewId="0">
      <selection activeCell="E103" sqref="E103"/>
    </sheetView>
  </sheetViews>
  <sheetFormatPr baseColWidth="10" defaultColWidth="11.44140625" defaultRowHeight="14.4" x14ac:dyDescent="0.3"/>
  <cols>
    <col min="1" max="2" width="0" hidden="1" customWidth="1"/>
    <col min="3" max="3" width="105.77734375" customWidth="1"/>
    <col min="4" max="4" width="17.5546875" customWidth="1"/>
    <col min="5" max="5" width="16.77734375" customWidth="1"/>
    <col min="6" max="8" width="12.33203125" customWidth="1"/>
    <col min="9" max="9" width="12.5546875" customWidth="1"/>
    <col min="10" max="10" width="14.21875" bestFit="1" customWidth="1"/>
  </cols>
  <sheetData>
    <row r="3" spans="2:18" ht="28.5" customHeight="1" x14ac:dyDescent="0.3">
      <c r="C3" s="33" t="s">
        <v>83</v>
      </c>
      <c r="D3" s="34"/>
      <c r="E3" s="3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2:18" ht="21" customHeight="1" x14ac:dyDescent="0.3">
      <c r="C4" s="31" t="s">
        <v>84</v>
      </c>
      <c r="D4" s="32"/>
      <c r="E4" s="32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ht="15.6" x14ac:dyDescent="0.3">
      <c r="C5" s="40" t="s">
        <v>88</v>
      </c>
      <c r="D5" s="41"/>
      <c r="E5" s="4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15.75" customHeight="1" x14ac:dyDescent="0.3">
      <c r="C6" s="35" t="s">
        <v>76</v>
      </c>
      <c r="D6" s="36"/>
      <c r="E6" s="3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ht="15.75" customHeight="1" x14ac:dyDescent="0.3">
      <c r="B7" s="10"/>
      <c r="C7" s="35" t="s">
        <v>77</v>
      </c>
      <c r="D7" s="36"/>
      <c r="E7" s="36"/>
      <c r="F7" s="10"/>
      <c r="G7" s="10"/>
      <c r="H7" s="10"/>
      <c r="I7" s="9"/>
      <c r="J7" s="9"/>
      <c r="K7" s="9"/>
      <c r="L7" s="9"/>
      <c r="M7" s="9"/>
      <c r="N7" s="9"/>
      <c r="O7" s="9"/>
      <c r="P7" s="9"/>
      <c r="Q7" s="9"/>
      <c r="R7" s="9"/>
    </row>
    <row r="9" spans="2:18" ht="15" customHeight="1" x14ac:dyDescent="0.3">
      <c r="C9" s="37" t="s">
        <v>66</v>
      </c>
      <c r="D9" s="38" t="s">
        <v>79</v>
      </c>
      <c r="E9" s="38" t="s">
        <v>78</v>
      </c>
      <c r="F9" s="28" t="s">
        <v>89</v>
      </c>
      <c r="G9" s="29"/>
      <c r="H9" s="29"/>
      <c r="I9" s="30"/>
    </row>
    <row r="10" spans="2:18" ht="23.25" customHeight="1" x14ac:dyDescent="0.3">
      <c r="C10" s="37"/>
      <c r="D10" s="39"/>
      <c r="E10" s="39"/>
      <c r="F10" s="24" t="s">
        <v>90</v>
      </c>
      <c r="G10" s="24" t="s">
        <v>92</v>
      </c>
      <c r="H10" s="24" t="s">
        <v>93</v>
      </c>
      <c r="I10" s="24" t="s">
        <v>91</v>
      </c>
    </row>
    <row r="11" spans="2:18" x14ac:dyDescent="0.3">
      <c r="C11" s="1" t="s">
        <v>0</v>
      </c>
      <c r="D11" s="17">
        <f>+D12+D18+D28+D38+D54+D64+D72+D76</f>
        <v>10686259499</v>
      </c>
      <c r="E11" s="17">
        <f>+E12+E18+E28+E38+E54+E64+E72+E76</f>
        <v>10686259499</v>
      </c>
      <c r="F11" s="17">
        <f>+F12+F18+F28+F38+F54+F64+F72</f>
        <v>247840704.66999999</v>
      </c>
      <c r="G11" s="17">
        <f>+G12+G18+G28+G38+G54+G64+G72</f>
        <v>242335743.90000001</v>
      </c>
      <c r="H11" s="17">
        <f>+H12+H18+H28+H38+H54+H64+H72</f>
        <v>281556523.19</v>
      </c>
      <c r="I11" s="17">
        <f>+I12+I18+I28+I38+I54+I64+I72</f>
        <v>771732971.75999999</v>
      </c>
      <c r="J11" s="23"/>
    </row>
    <row r="12" spans="2:18" x14ac:dyDescent="0.3">
      <c r="C12" s="2" t="s">
        <v>1</v>
      </c>
      <c r="D12" s="18">
        <f>+D13+D14+D16+D17</f>
        <v>4939022283</v>
      </c>
      <c r="E12" s="18">
        <f>+E13+E14+E16+E17</f>
        <v>4939022283</v>
      </c>
      <c r="F12" s="18">
        <f>+F13+F14+F16+F17</f>
        <v>247840704.66999999</v>
      </c>
      <c r="G12" s="18">
        <f>+G13+G14+G16+G17</f>
        <v>242335743.90000001</v>
      </c>
      <c r="H12" s="18">
        <f>+H13+H14+H16+H17</f>
        <v>244770217.98000002</v>
      </c>
      <c r="I12" s="15">
        <f>SUM(F12:H12)</f>
        <v>734946666.54999995</v>
      </c>
    </row>
    <row r="13" spans="2:18" x14ac:dyDescent="0.3">
      <c r="C13" s="3" t="s">
        <v>2</v>
      </c>
      <c r="D13" s="14">
        <v>3079506318</v>
      </c>
      <c r="E13" s="14">
        <v>3079506318</v>
      </c>
      <c r="F13" s="25">
        <v>206259802.16999999</v>
      </c>
      <c r="G13" s="25">
        <v>203563742.46000001</v>
      </c>
      <c r="H13" s="25">
        <v>202985959.09</v>
      </c>
      <c r="I13" s="15">
        <f>SUM(F13:H13)</f>
        <v>612809503.72000003</v>
      </c>
    </row>
    <row r="14" spans="2:18" x14ac:dyDescent="0.3">
      <c r="C14" s="3" t="s">
        <v>3</v>
      </c>
      <c r="D14" s="14">
        <v>1091915964</v>
      </c>
      <c r="E14" s="14">
        <v>1091915964</v>
      </c>
      <c r="F14" s="25">
        <v>10321346</v>
      </c>
      <c r="G14" s="25">
        <v>7848057.3399999999</v>
      </c>
      <c r="H14" s="25">
        <v>10950604</v>
      </c>
      <c r="I14" s="15">
        <f>SUM(F14:H14)</f>
        <v>29120007.34</v>
      </c>
    </row>
    <row r="15" spans="2:18" x14ac:dyDescent="0.3">
      <c r="C15" s="3" t="s">
        <v>4</v>
      </c>
      <c r="D15" s="14">
        <v>0</v>
      </c>
      <c r="E15" s="14">
        <v>0</v>
      </c>
      <c r="F15" s="4"/>
      <c r="G15" s="4"/>
      <c r="H15" s="4"/>
      <c r="I15" s="22"/>
    </row>
    <row r="16" spans="2:18" x14ac:dyDescent="0.3">
      <c r="C16" s="3" t="s">
        <v>5</v>
      </c>
      <c r="D16" s="14">
        <v>391000000</v>
      </c>
      <c r="E16" s="14">
        <v>391000000</v>
      </c>
      <c r="F16" s="14"/>
      <c r="G16" s="14"/>
      <c r="H16" s="14"/>
      <c r="I16" s="22"/>
    </row>
    <row r="17" spans="3:9" x14ac:dyDescent="0.3">
      <c r="C17" s="3" t="s">
        <v>6</v>
      </c>
      <c r="D17" s="14">
        <v>376600001</v>
      </c>
      <c r="E17" s="14">
        <v>376600001</v>
      </c>
      <c r="F17" s="25">
        <v>31259556.5</v>
      </c>
      <c r="G17" s="25">
        <v>30923944.100000001</v>
      </c>
      <c r="H17" s="25">
        <v>30833654.890000001</v>
      </c>
      <c r="I17" s="15">
        <f>SUM(F17:H17)</f>
        <v>93017155.49000001</v>
      </c>
    </row>
    <row r="18" spans="3:9" x14ac:dyDescent="0.3">
      <c r="C18" s="2" t="s">
        <v>7</v>
      </c>
      <c r="D18" s="15">
        <f>+D19+D20+D21+D22+D23+D24+D25+D26+D27</f>
        <v>4052091169</v>
      </c>
      <c r="E18" s="15">
        <f>+E19+E20+E21+E22+E23+E24+E25+E26+E27</f>
        <v>4052091169</v>
      </c>
      <c r="F18" s="15">
        <f t="shared" ref="F18:H18" si="0">+F19+F20+F21+F22+F23+F24+F25+F26+F27</f>
        <v>0</v>
      </c>
      <c r="G18" s="15">
        <f t="shared" si="0"/>
        <v>0</v>
      </c>
      <c r="H18" s="15">
        <f t="shared" si="0"/>
        <v>1150000</v>
      </c>
      <c r="I18" s="15">
        <f>+I19+I20+I21+I22+I23+I24+I25+I26+I27</f>
        <v>1150000</v>
      </c>
    </row>
    <row r="19" spans="3:9" x14ac:dyDescent="0.3">
      <c r="C19" s="3" t="s">
        <v>8</v>
      </c>
      <c r="D19" s="14">
        <v>276767000</v>
      </c>
      <c r="E19" s="14">
        <v>276767000</v>
      </c>
      <c r="F19" s="4"/>
      <c r="G19" s="4"/>
      <c r="H19" s="4"/>
      <c r="I19" s="22"/>
    </row>
    <row r="20" spans="3:9" x14ac:dyDescent="0.3">
      <c r="C20" s="3" t="s">
        <v>9</v>
      </c>
      <c r="D20" s="14">
        <v>406722471</v>
      </c>
      <c r="E20" s="14">
        <v>406722471</v>
      </c>
      <c r="F20" s="4"/>
      <c r="G20" s="4"/>
      <c r="H20" s="4"/>
      <c r="I20" s="22"/>
    </row>
    <row r="21" spans="3:9" x14ac:dyDescent="0.3">
      <c r="C21" s="3" t="s">
        <v>10</v>
      </c>
      <c r="D21" s="14">
        <v>185000000</v>
      </c>
      <c r="E21" s="14">
        <v>185000000</v>
      </c>
      <c r="F21" s="4"/>
      <c r="G21" s="4"/>
      <c r="H21" s="4"/>
      <c r="I21" s="22"/>
    </row>
    <row r="22" spans="3:9" x14ac:dyDescent="0.3">
      <c r="C22" s="3" t="s">
        <v>11</v>
      </c>
      <c r="D22" s="14">
        <v>46975920</v>
      </c>
      <c r="E22" s="14">
        <v>46975920</v>
      </c>
      <c r="F22" s="4"/>
      <c r="G22" s="4"/>
      <c r="H22" s="4"/>
      <c r="I22" s="22"/>
    </row>
    <row r="23" spans="3:9" x14ac:dyDescent="0.3">
      <c r="C23" s="3" t="s">
        <v>12</v>
      </c>
      <c r="D23" s="14">
        <v>927307592</v>
      </c>
      <c r="E23" s="14">
        <v>927307592</v>
      </c>
      <c r="I23" s="22"/>
    </row>
    <row r="24" spans="3:9" x14ac:dyDescent="0.3">
      <c r="C24" s="3" t="s">
        <v>13</v>
      </c>
      <c r="D24" s="14">
        <v>263000000</v>
      </c>
      <c r="E24" s="14">
        <v>263000000</v>
      </c>
      <c r="I24" s="22"/>
    </row>
    <row r="25" spans="3:9" x14ac:dyDescent="0.3">
      <c r="C25" s="3" t="s">
        <v>14</v>
      </c>
      <c r="D25" s="14">
        <v>501590486</v>
      </c>
      <c r="E25" s="14">
        <v>501590486</v>
      </c>
      <c r="I25" s="22"/>
    </row>
    <row r="26" spans="3:9" x14ac:dyDescent="0.3">
      <c r="C26" s="3" t="s">
        <v>15</v>
      </c>
      <c r="D26" s="14">
        <v>1255907700</v>
      </c>
      <c r="E26" s="14">
        <v>1255907700</v>
      </c>
      <c r="H26" s="42">
        <v>1150000</v>
      </c>
      <c r="I26" s="15">
        <f>SUM(F26:H26)</f>
        <v>1150000</v>
      </c>
    </row>
    <row r="27" spans="3:9" x14ac:dyDescent="0.3">
      <c r="C27" s="3" t="s">
        <v>16</v>
      </c>
      <c r="D27" s="14">
        <v>188820000</v>
      </c>
      <c r="E27" s="14">
        <v>188820000</v>
      </c>
      <c r="I27" s="22"/>
    </row>
    <row r="28" spans="3:9" x14ac:dyDescent="0.3">
      <c r="C28" s="2" t="s">
        <v>17</v>
      </c>
      <c r="D28" s="15">
        <f>+D29+D30+D31+D32+D33+D34+D35+D36+D37</f>
        <v>519025322</v>
      </c>
      <c r="E28" s="15">
        <f>+E29+E30+E31+E32+E33+E34+E35+E36+E37</f>
        <v>519025322</v>
      </c>
      <c r="F28" s="15">
        <f t="shared" ref="F28:I28" si="1">+F29+F30+F31+F32+F33+F34+F35+F36+F37</f>
        <v>0</v>
      </c>
      <c r="G28" s="15">
        <f t="shared" si="1"/>
        <v>0</v>
      </c>
      <c r="H28" s="15">
        <f t="shared" si="1"/>
        <v>107878.59</v>
      </c>
      <c r="I28" s="15">
        <f>+I29+I30+I31+I32+I33+I34+I35+I36+I37</f>
        <v>107878.59</v>
      </c>
    </row>
    <row r="29" spans="3:9" x14ac:dyDescent="0.3">
      <c r="C29" s="3" t="s">
        <v>18</v>
      </c>
      <c r="D29" s="14">
        <v>23029986</v>
      </c>
      <c r="E29" s="14">
        <v>23029986</v>
      </c>
      <c r="I29" s="22"/>
    </row>
    <row r="30" spans="3:9" x14ac:dyDescent="0.3">
      <c r="C30" s="3" t="s">
        <v>19</v>
      </c>
      <c r="D30" s="14">
        <v>51385631</v>
      </c>
      <c r="E30" s="14">
        <v>51385631</v>
      </c>
      <c r="I30" s="22"/>
    </row>
    <row r="31" spans="3:9" x14ac:dyDescent="0.3">
      <c r="C31" s="3" t="s">
        <v>20</v>
      </c>
      <c r="D31" s="14">
        <v>73370638</v>
      </c>
      <c r="E31" s="14">
        <v>73370638</v>
      </c>
      <c r="I31" s="22"/>
    </row>
    <row r="32" spans="3:9" x14ac:dyDescent="0.3">
      <c r="C32" s="3" t="s">
        <v>21</v>
      </c>
      <c r="D32" s="14">
        <v>6005410</v>
      </c>
      <c r="E32" s="14">
        <v>6005410</v>
      </c>
      <c r="I32" s="22"/>
    </row>
    <row r="33" spans="3:9" x14ac:dyDescent="0.3">
      <c r="C33" s="3" t="s">
        <v>22</v>
      </c>
      <c r="D33" s="14">
        <v>7365450</v>
      </c>
      <c r="E33" s="14">
        <v>7365450</v>
      </c>
      <c r="I33" s="22"/>
    </row>
    <row r="34" spans="3:9" x14ac:dyDescent="0.3">
      <c r="C34" s="3" t="s">
        <v>23</v>
      </c>
      <c r="D34" s="14">
        <v>3089592</v>
      </c>
      <c r="E34" s="14">
        <v>3089592</v>
      </c>
      <c r="I34" s="22"/>
    </row>
    <row r="35" spans="3:9" x14ac:dyDescent="0.3">
      <c r="C35" s="3" t="s">
        <v>24</v>
      </c>
      <c r="D35" s="14">
        <v>125378198</v>
      </c>
      <c r="E35" s="14">
        <v>125378198</v>
      </c>
      <c r="I35" s="22"/>
    </row>
    <row r="36" spans="3:9" x14ac:dyDescent="0.3">
      <c r="C36" s="3" t="s">
        <v>25</v>
      </c>
      <c r="D36" s="14">
        <v>0</v>
      </c>
      <c r="E36" s="14">
        <v>0</v>
      </c>
      <c r="I36" s="22"/>
    </row>
    <row r="37" spans="3:9" x14ac:dyDescent="0.3">
      <c r="C37" s="3" t="s">
        <v>26</v>
      </c>
      <c r="D37" s="14">
        <v>229400417</v>
      </c>
      <c r="E37" s="14">
        <v>229400417</v>
      </c>
      <c r="H37" s="42">
        <v>107878.59</v>
      </c>
      <c r="I37" s="15">
        <f>SUM(F37:H37)</f>
        <v>107878.59</v>
      </c>
    </row>
    <row r="38" spans="3:9" x14ac:dyDescent="0.3">
      <c r="C38" s="2" t="s">
        <v>27</v>
      </c>
      <c r="D38" s="15">
        <f>+D39+D40+D44+D45+D46</f>
        <v>277900000</v>
      </c>
      <c r="E38" s="15">
        <f>+E39+E40+E44+E45+E46</f>
        <v>277900000</v>
      </c>
      <c r="F38" s="15">
        <f t="shared" ref="F38:I38" si="2">+F39+F40+F44+F45+F46</f>
        <v>0</v>
      </c>
      <c r="G38" s="15"/>
      <c r="H38" s="15"/>
      <c r="I38" s="26">
        <f t="shared" si="2"/>
        <v>0</v>
      </c>
    </row>
    <row r="39" spans="3:9" x14ac:dyDescent="0.3">
      <c r="C39" s="3" t="s">
        <v>28</v>
      </c>
      <c r="D39" s="14">
        <v>272900000</v>
      </c>
      <c r="E39" s="14">
        <v>272900000</v>
      </c>
      <c r="I39" s="22"/>
    </row>
    <row r="40" spans="3:9" x14ac:dyDescent="0.3">
      <c r="C40" s="3" t="s">
        <v>29</v>
      </c>
      <c r="D40" s="14"/>
      <c r="E40" s="14"/>
      <c r="I40" s="22"/>
    </row>
    <row r="41" spans="3:9" x14ac:dyDescent="0.3">
      <c r="C41" s="3" t="s">
        <v>30</v>
      </c>
      <c r="D41" s="19"/>
      <c r="E41" s="19"/>
      <c r="I41" s="22"/>
    </row>
    <row r="42" spans="3:9" x14ac:dyDescent="0.3">
      <c r="C42" s="3" t="s">
        <v>31</v>
      </c>
      <c r="D42" s="19"/>
      <c r="E42" s="19"/>
      <c r="I42" s="22"/>
    </row>
    <row r="43" spans="3:9" x14ac:dyDescent="0.3">
      <c r="C43" s="3" t="s">
        <v>32</v>
      </c>
      <c r="D43" s="19"/>
      <c r="E43" s="19"/>
      <c r="I43" s="22"/>
    </row>
    <row r="44" spans="3:9" x14ac:dyDescent="0.3">
      <c r="C44" s="3" t="s">
        <v>33</v>
      </c>
      <c r="D44" s="19"/>
      <c r="E44" s="19"/>
      <c r="I44" s="22"/>
    </row>
    <row r="45" spans="3:9" x14ac:dyDescent="0.3">
      <c r="C45" s="3" t="s">
        <v>34</v>
      </c>
      <c r="D45" s="14">
        <v>5000000</v>
      </c>
      <c r="E45" s="14">
        <v>5000000</v>
      </c>
      <c r="I45" s="26">
        <f>+I46+I47+I51+I52+I53</f>
        <v>0</v>
      </c>
    </row>
    <row r="46" spans="3:9" x14ac:dyDescent="0.3">
      <c r="C46" s="3" t="s">
        <v>35</v>
      </c>
      <c r="D46" s="14"/>
      <c r="E46" s="14"/>
      <c r="I46" s="22"/>
    </row>
    <row r="47" spans="3:9" x14ac:dyDescent="0.3">
      <c r="C47" s="2" t="s">
        <v>36</v>
      </c>
      <c r="D47" s="18"/>
      <c r="E47" s="19"/>
      <c r="I47" s="22"/>
    </row>
    <row r="48" spans="3:9" x14ac:dyDescent="0.3">
      <c r="C48" s="3" t="s">
        <v>37</v>
      </c>
      <c r="D48" s="19"/>
      <c r="E48" s="19"/>
      <c r="I48" s="22"/>
    </row>
    <row r="49" spans="3:9" x14ac:dyDescent="0.3">
      <c r="C49" s="3" t="s">
        <v>38</v>
      </c>
      <c r="D49" s="19"/>
      <c r="E49" s="19"/>
      <c r="I49" s="22"/>
    </row>
    <row r="50" spans="3:9" x14ac:dyDescent="0.3">
      <c r="C50" s="3" t="s">
        <v>39</v>
      </c>
      <c r="D50" s="19"/>
      <c r="E50" s="19"/>
      <c r="I50" s="22"/>
    </row>
    <row r="51" spans="3:9" x14ac:dyDescent="0.3">
      <c r="C51" s="3" t="s">
        <v>40</v>
      </c>
      <c r="D51" s="19"/>
      <c r="E51" s="19"/>
      <c r="I51" s="22"/>
    </row>
    <row r="52" spans="3:9" x14ac:dyDescent="0.3">
      <c r="C52" s="3" t="s">
        <v>41</v>
      </c>
      <c r="D52" s="19"/>
      <c r="E52" s="19"/>
      <c r="I52" s="22"/>
    </row>
    <row r="53" spans="3:9" x14ac:dyDescent="0.3">
      <c r="C53" s="3" t="s">
        <v>42</v>
      </c>
      <c r="D53" s="19"/>
      <c r="E53" s="19"/>
      <c r="I53" s="22"/>
    </row>
    <row r="54" spans="3:9" x14ac:dyDescent="0.3">
      <c r="C54" s="2" t="s">
        <v>43</v>
      </c>
      <c r="D54" s="15">
        <f>+D55+D56+D57+D58+D59+D60+D61+D62+D63</f>
        <v>837220725</v>
      </c>
      <c r="E54" s="15">
        <f>+E55+E56+E57+E58+E59+E60+E61+E62+E63</f>
        <v>837220725</v>
      </c>
      <c r="F54" s="15">
        <f t="shared" ref="F54:I54" si="3">+F55+F56+F57+F58+F59+F60+F61+F62+F63</f>
        <v>0</v>
      </c>
      <c r="G54" s="15">
        <f t="shared" si="3"/>
        <v>0</v>
      </c>
      <c r="H54" s="15">
        <f t="shared" si="3"/>
        <v>35528426.619999997</v>
      </c>
      <c r="I54" s="15">
        <f t="shared" si="3"/>
        <v>35528426.619999997</v>
      </c>
    </row>
    <row r="55" spans="3:9" x14ac:dyDescent="0.3">
      <c r="C55" s="3" t="s">
        <v>44</v>
      </c>
      <c r="D55" s="14">
        <v>309823468</v>
      </c>
      <c r="E55" s="14">
        <v>309823468</v>
      </c>
      <c r="H55" s="42">
        <v>34825947.229999997</v>
      </c>
      <c r="I55" s="15">
        <f>SUM(F55:H55)</f>
        <v>34825947.229999997</v>
      </c>
    </row>
    <row r="56" spans="3:9" x14ac:dyDescent="0.3">
      <c r="C56" s="3" t="s">
        <v>45</v>
      </c>
      <c r="D56" s="14">
        <v>24982299</v>
      </c>
      <c r="E56" s="14">
        <v>24982299</v>
      </c>
      <c r="H56" s="42">
        <v>693173.05</v>
      </c>
      <c r="I56" s="15">
        <f>SUM(F56:H56)</f>
        <v>693173.05</v>
      </c>
    </row>
    <row r="57" spans="3:9" x14ac:dyDescent="0.3">
      <c r="C57" s="3" t="s">
        <v>46</v>
      </c>
      <c r="D57" s="14">
        <v>142911552</v>
      </c>
      <c r="E57" s="14">
        <v>142911552</v>
      </c>
      <c r="I57" s="22"/>
    </row>
    <row r="58" spans="3:9" x14ac:dyDescent="0.3">
      <c r="C58" s="3" t="s">
        <v>47</v>
      </c>
      <c r="D58" s="14">
        <v>215679806</v>
      </c>
      <c r="E58" s="14">
        <v>215679806</v>
      </c>
      <c r="F58" s="14"/>
      <c r="G58" s="14"/>
      <c r="H58" s="14"/>
      <c r="I58" s="22"/>
    </row>
    <row r="59" spans="3:9" x14ac:dyDescent="0.3">
      <c r="C59" s="3" t="s">
        <v>48</v>
      </c>
      <c r="D59" s="14">
        <v>87333600</v>
      </c>
      <c r="E59" s="14">
        <v>87333600</v>
      </c>
      <c r="H59" s="42">
        <v>9306.34</v>
      </c>
      <c r="I59" s="15">
        <f>SUM(F59:H59)</f>
        <v>9306.34</v>
      </c>
    </row>
    <row r="60" spans="3:9" x14ac:dyDescent="0.3">
      <c r="C60" s="3" t="s">
        <v>49</v>
      </c>
      <c r="D60" s="14">
        <v>39090000</v>
      </c>
      <c r="E60" s="14">
        <v>39090000</v>
      </c>
      <c r="I60" s="22"/>
    </row>
    <row r="61" spans="3:9" x14ac:dyDescent="0.3">
      <c r="C61" s="3" t="s">
        <v>50</v>
      </c>
      <c r="D61" s="14"/>
      <c r="E61" s="14"/>
      <c r="I61" s="22"/>
    </row>
    <row r="62" spans="3:9" x14ac:dyDescent="0.3">
      <c r="C62" s="3" t="s">
        <v>51</v>
      </c>
      <c r="D62" s="14">
        <v>13760000</v>
      </c>
      <c r="E62" s="14">
        <v>13760000</v>
      </c>
      <c r="I62" s="22"/>
    </row>
    <row r="63" spans="3:9" x14ac:dyDescent="0.3">
      <c r="C63" s="3" t="s">
        <v>52</v>
      </c>
      <c r="D63" s="19">
        <v>3640000</v>
      </c>
      <c r="E63" s="19">
        <v>3640000</v>
      </c>
      <c r="I63" s="22"/>
    </row>
    <row r="64" spans="3:9" x14ac:dyDescent="0.3">
      <c r="C64" s="2" t="s">
        <v>53</v>
      </c>
      <c r="D64" s="15">
        <f>+D65+D66</f>
        <v>0</v>
      </c>
      <c r="E64" s="15">
        <f>+E65+E66</f>
        <v>0</v>
      </c>
      <c r="I64" s="22"/>
    </row>
    <row r="65" spans="3:9" x14ac:dyDescent="0.3">
      <c r="C65" s="3" t="s">
        <v>54</v>
      </c>
      <c r="D65" s="14"/>
      <c r="E65" s="14"/>
      <c r="I65" s="22"/>
    </row>
    <row r="66" spans="3:9" x14ac:dyDescent="0.3">
      <c r="C66" s="3" t="s">
        <v>55</v>
      </c>
      <c r="D66" s="19"/>
      <c r="E66" s="19"/>
      <c r="I66" s="22"/>
    </row>
    <row r="67" spans="3:9" x14ac:dyDescent="0.3">
      <c r="C67" s="3" t="s">
        <v>56</v>
      </c>
      <c r="D67" s="19"/>
      <c r="E67" s="19"/>
      <c r="I67" s="22"/>
    </row>
    <row r="68" spans="3:9" x14ac:dyDescent="0.3">
      <c r="C68" s="3" t="s">
        <v>57</v>
      </c>
      <c r="D68" s="19"/>
      <c r="E68" s="19"/>
      <c r="I68" s="22"/>
    </row>
    <row r="69" spans="3:9" x14ac:dyDescent="0.3">
      <c r="C69" s="2" t="s">
        <v>58</v>
      </c>
      <c r="D69" s="18"/>
      <c r="E69" s="19"/>
      <c r="I69" s="22"/>
    </row>
    <row r="70" spans="3:9" x14ac:dyDescent="0.3">
      <c r="C70" s="3" t="s">
        <v>59</v>
      </c>
      <c r="D70" s="19"/>
      <c r="E70" s="19"/>
      <c r="I70" s="22"/>
    </row>
    <row r="71" spans="3:9" x14ac:dyDescent="0.3">
      <c r="C71" s="3" t="s">
        <v>60</v>
      </c>
      <c r="D71" s="19"/>
      <c r="E71" s="19"/>
      <c r="I71" s="22"/>
    </row>
    <row r="72" spans="3:9" x14ac:dyDescent="0.3">
      <c r="C72" s="2" t="s">
        <v>61</v>
      </c>
      <c r="D72" s="15">
        <f>+D73+D74+D75</f>
        <v>8000000</v>
      </c>
      <c r="E72" s="15">
        <f>+E73+E74+E75</f>
        <v>8000000</v>
      </c>
      <c r="I72" s="26">
        <f>+I73+I74+I75</f>
        <v>0</v>
      </c>
    </row>
    <row r="73" spans="3:9" x14ac:dyDescent="0.3">
      <c r="C73" s="3" t="s">
        <v>62</v>
      </c>
      <c r="D73" s="19"/>
      <c r="E73" s="19"/>
      <c r="I73" s="22"/>
    </row>
    <row r="74" spans="3:9" x14ac:dyDescent="0.3">
      <c r="C74" s="3" t="s">
        <v>63</v>
      </c>
      <c r="D74" s="14">
        <v>8000000</v>
      </c>
      <c r="E74" s="14">
        <v>8000000</v>
      </c>
      <c r="I74" s="22"/>
    </row>
    <row r="75" spans="3:9" x14ac:dyDescent="0.3">
      <c r="C75" s="3" t="s">
        <v>64</v>
      </c>
      <c r="D75" s="19"/>
      <c r="E75" s="19"/>
      <c r="I75" s="22"/>
    </row>
    <row r="76" spans="3:9" x14ac:dyDescent="0.3">
      <c r="C76" s="1" t="s">
        <v>67</v>
      </c>
      <c r="D76" s="17">
        <f>+D80</f>
        <v>53000000</v>
      </c>
      <c r="E76" s="17">
        <f>+E80</f>
        <v>53000000</v>
      </c>
      <c r="F76" s="17">
        <f t="shared" ref="F76" si="4">+F80</f>
        <v>0</v>
      </c>
      <c r="G76" s="17"/>
      <c r="H76" s="17"/>
      <c r="I76" s="27">
        <f>+I80</f>
        <v>0</v>
      </c>
    </row>
    <row r="77" spans="3:9" x14ac:dyDescent="0.3">
      <c r="C77" s="2" t="s">
        <v>68</v>
      </c>
      <c r="D77" s="18"/>
      <c r="E77" s="19"/>
      <c r="I77" s="22"/>
    </row>
    <row r="78" spans="3:9" x14ac:dyDescent="0.3">
      <c r="C78" s="3" t="s">
        <v>69</v>
      </c>
      <c r="D78" s="19"/>
      <c r="E78" s="19"/>
      <c r="I78" s="22"/>
    </row>
    <row r="79" spans="3:9" x14ac:dyDescent="0.3">
      <c r="C79" s="3" t="s">
        <v>70</v>
      </c>
      <c r="D79" s="19"/>
      <c r="E79" s="19"/>
      <c r="I79" s="22"/>
    </row>
    <row r="80" spans="3:9" x14ac:dyDescent="0.3">
      <c r="C80" s="2" t="s">
        <v>71</v>
      </c>
      <c r="D80" s="15">
        <f>+D81+D82</f>
        <v>53000000</v>
      </c>
      <c r="E80" s="15">
        <f>+E81+E82</f>
        <v>53000000</v>
      </c>
      <c r="F80" s="15">
        <f t="shared" ref="F80" si="5">+F81+F82</f>
        <v>0</v>
      </c>
      <c r="G80" s="15"/>
      <c r="H80" s="15"/>
      <c r="I80" s="26">
        <f>+I81+I82</f>
        <v>0</v>
      </c>
    </row>
    <row r="81" spans="3:9" x14ac:dyDescent="0.3">
      <c r="C81" s="3" t="s">
        <v>72</v>
      </c>
      <c r="D81" s="14">
        <v>53000000</v>
      </c>
      <c r="E81" s="14">
        <v>53000000</v>
      </c>
      <c r="I81" s="22"/>
    </row>
    <row r="82" spans="3:9" x14ac:dyDescent="0.3">
      <c r="C82" s="3" t="s">
        <v>73</v>
      </c>
      <c r="D82" s="14"/>
      <c r="E82" s="14"/>
      <c r="I82" s="22"/>
    </row>
    <row r="83" spans="3:9" x14ac:dyDescent="0.3">
      <c r="C83" s="2" t="s">
        <v>74</v>
      </c>
      <c r="D83" s="18"/>
      <c r="E83" s="19"/>
      <c r="I83" s="22"/>
    </row>
    <row r="84" spans="3:9" x14ac:dyDescent="0.3">
      <c r="C84" s="3" t="s">
        <v>75</v>
      </c>
      <c r="D84" s="19"/>
      <c r="E84" s="19"/>
      <c r="I84" s="22"/>
    </row>
    <row r="85" spans="3:9" x14ac:dyDescent="0.3">
      <c r="C85" s="5" t="s">
        <v>65</v>
      </c>
      <c r="D85" s="20">
        <f>+D12+D18+D28+D38+D54+D64+D72+D80</f>
        <v>10686259499</v>
      </c>
      <c r="E85" s="20">
        <f>+E12+E18+E28+E38+E54+E64+E72+E80</f>
        <v>10686259499</v>
      </c>
      <c r="F85" s="20">
        <f t="shared" ref="F85:H85" si="6">+F12+F18+F28+F38+F54+F64+F72+F80</f>
        <v>247840704.66999999</v>
      </c>
      <c r="G85" s="20">
        <f t="shared" si="6"/>
        <v>242335743.90000001</v>
      </c>
      <c r="H85" s="20">
        <f t="shared" si="6"/>
        <v>281556523.19</v>
      </c>
      <c r="I85" s="20">
        <f>+I12+I18+I28+I38+I54+I64+I72+I80</f>
        <v>771732971.75999999</v>
      </c>
    </row>
    <row r="87" spans="3:9" x14ac:dyDescent="0.3">
      <c r="C87" s="16" t="s">
        <v>85</v>
      </c>
      <c r="E87" s="19"/>
    </row>
    <row r="88" spans="3:9" x14ac:dyDescent="0.3">
      <c r="D88" s="19"/>
    </row>
    <row r="90" spans="3:9" ht="15" thickBot="1" x14ac:dyDescent="0.35"/>
    <row r="91" spans="3:9" ht="26.25" customHeight="1" thickBot="1" x14ac:dyDescent="0.35">
      <c r="C91" s="13" t="s">
        <v>80</v>
      </c>
    </row>
    <row r="92" spans="3:9" ht="33.75" customHeight="1" thickBot="1" x14ac:dyDescent="0.35">
      <c r="C92" s="11" t="s">
        <v>81</v>
      </c>
    </row>
    <row r="93" spans="3:9" ht="43.8" thickBot="1" x14ac:dyDescent="0.35">
      <c r="C93" s="12" t="s">
        <v>82</v>
      </c>
    </row>
    <row r="94" spans="3:9" x14ac:dyDescent="0.3">
      <c r="C94" s="21"/>
    </row>
    <row r="96" spans="3:9" x14ac:dyDescent="0.3">
      <c r="C96" s="21"/>
    </row>
    <row r="97" spans="3:3" x14ac:dyDescent="0.3">
      <c r="C97" s="16" t="s">
        <v>86</v>
      </c>
    </row>
    <row r="98" spans="3:3" x14ac:dyDescent="0.3">
      <c r="C98" s="16" t="s">
        <v>87</v>
      </c>
    </row>
  </sheetData>
  <mergeCells count="9">
    <mergeCell ref="F9:I9"/>
    <mergeCell ref="C4:E4"/>
    <mergeCell ref="C3:E3"/>
    <mergeCell ref="C7:E7"/>
    <mergeCell ref="C9:C10"/>
    <mergeCell ref="D9:D10"/>
    <mergeCell ref="E9:E10"/>
    <mergeCell ref="C6:E6"/>
    <mergeCell ref="C5:E5"/>
  </mergeCells>
  <phoneticPr fontId="8" type="noConversion"/>
  <pageMargins left="0" right="0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2026-04-01T12:37:00Z</cp:lastPrinted>
  <dcterms:created xsi:type="dcterms:W3CDTF">2021-07-29T18:58:50Z</dcterms:created>
  <dcterms:modified xsi:type="dcterms:W3CDTF">2026-04-01T12:39:26Z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2026-02-01T18:51:01Z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043d5fee-4dfe-42f6-ad1e-c215fbc567ae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