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6. Junio\Portal\"/>
    </mc:Choice>
  </mc:AlternateContent>
  <xr:revisionPtr revIDLastSave="0" documentId="13_ncr:1_{776FC15B-FB8A-47A3-901B-1F27A5C04C6A}" xr6:coauthVersionLast="47" xr6:coauthVersionMax="47" xr10:uidLastSave="{00000000-0000-0000-0000-000000000000}"/>
  <bookViews>
    <workbookView xWindow="-120" yWindow="-120" windowWidth="29040" windowHeight="15720" xr2:uid="{E19BFE74-101F-4C81-B340-2F540A7075AB}"/>
  </bookViews>
  <sheets>
    <sheet name="ESF - Situación Financie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'ESF - Situación Financiera'!$C$5:$H$5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'ESF - Situación Financiera'!$C$1:$H$53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 localSheetId="0">'ESF - Situación Financiera'!$2:$5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9" i="1" l="1"/>
  <c r="K32" i="1"/>
  <c r="L32" i="1" s="1"/>
  <c r="J32" i="1"/>
  <c r="I32" i="1"/>
  <c r="L31" i="1"/>
  <c r="K31" i="1"/>
  <c r="J31" i="1"/>
  <c r="I31" i="1"/>
  <c r="K28" i="1"/>
  <c r="L28" i="1" s="1"/>
  <c r="J28" i="1"/>
  <c r="I28" i="1"/>
  <c r="L27" i="1"/>
  <c r="K27" i="1"/>
  <c r="I27" i="1"/>
  <c r="K26" i="1"/>
  <c r="I26" i="1"/>
  <c r="J26" i="1" s="1"/>
  <c r="L26" i="1"/>
  <c r="K25" i="1"/>
  <c r="J25" i="1"/>
  <c r="I25" i="1"/>
  <c r="L25" i="1"/>
  <c r="K19" i="1"/>
  <c r="I19" i="1"/>
  <c r="F19" i="1"/>
  <c r="K18" i="1"/>
  <c r="I18" i="1"/>
  <c r="L18" i="1"/>
  <c r="G18" i="1"/>
  <c r="F18" i="1"/>
  <c r="J18" i="1" s="1"/>
  <c r="K17" i="1"/>
  <c r="L17" i="1" s="1"/>
  <c r="I17" i="1"/>
  <c r="J17" i="1"/>
  <c r="L16" i="1"/>
  <c r="K15" i="1"/>
  <c r="L15" i="1" s="1"/>
  <c r="I15" i="1"/>
  <c r="J15" i="1"/>
  <c r="L14" i="1"/>
  <c r="K14" i="1"/>
  <c r="I14" i="1"/>
  <c r="J14" i="1"/>
  <c r="K13" i="1"/>
  <c r="I13" i="1"/>
  <c r="L13" i="1"/>
  <c r="L10" i="1"/>
  <c r="F10" i="1"/>
  <c r="K9" i="1"/>
  <c r="I9" i="1"/>
  <c r="L9" i="1"/>
  <c r="J9" i="1"/>
  <c r="K8" i="1"/>
  <c r="I8" i="1"/>
  <c r="L8" i="1"/>
  <c r="J8" i="1"/>
  <c r="J19" i="1" l="1"/>
  <c r="J27" i="1"/>
  <c r="J13" i="1"/>
</calcChain>
</file>

<file path=xl/sharedStrings.xml><?xml version="1.0" encoding="utf-8"?>
<sst xmlns="http://schemas.openxmlformats.org/spreadsheetml/2006/main" count="46" uniqueCount="44">
  <si>
    <t>Dirección General de Aduanas</t>
  </si>
  <si>
    <t>Estado de Situación Financiera</t>
  </si>
  <si>
    <t>Al 30 de Junio de 2026 y 2025</t>
  </si>
  <si>
    <t>(Valores en RD$ pesos)</t>
  </si>
  <si>
    <t>Activos</t>
  </si>
  <si>
    <t xml:space="preserve">Notas 2022 </t>
  </si>
  <si>
    <t>Diferencia</t>
  </si>
  <si>
    <t>Notas 2021</t>
  </si>
  <si>
    <t>Activos Corrientes</t>
  </si>
  <si>
    <t>Efectivo y equivalentes de efectivo (Nota 7)</t>
  </si>
  <si>
    <t>Pagos Anticipados (Nota 8)</t>
  </si>
  <si>
    <t>Inversiones a corto plazo comisos</t>
  </si>
  <si>
    <t>Total activos corrientes</t>
  </si>
  <si>
    <t>Activos no corrientes</t>
  </si>
  <si>
    <t>Cuentas por cobrar a largo plazo (Nota 9)</t>
  </si>
  <si>
    <t xml:space="preserve">Cuentas por cobrar empleados </t>
  </si>
  <si>
    <t>Documentos por cobrar (Nota 10)</t>
  </si>
  <si>
    <t>Inversiones a largo plazo</t>
  </si>
  <si>
    <t>Propiedad, Planta, equipos neto ( Nota 11)</t>
  </si>
  <si>
    <t xml:space="preserve">Activos intangibles </t>
  </si>
  <si>
    <t>Otros activos no financieros</t>
  </si>
  <si>
    <t>Total activos no corrientes</t>
  </si>
  <si>
    <t>Total activos</t>
  </si>
  <si>
    <t xml:space="preserve"> </t>
  </si>
  <si>
    <t>Pasivos</t>
  </si>
  <si>
    <t>Pasivos corrientes</t>
  </si>
  <si>
    <t>Cuentas por pagar a corto plazo (Nota 12)</t>
  </si>
  <si>
    <t>Retenciones y acumulaciones por pagar (Nota 13)</t>
  </si>
  <si>
    <t>Provisiones a corto plazo (Nota 14)</t>
  </si>
  <si>
    <t>Beneficios a empleados a corto plazo  (Nota 15)</t>
  </si>
  <si>
    <t>Total pasivos corrientes</t>
  </si>
  <si>
    <t>Pasivos no corrientes</t>
  </si>
  <si>
    <t>Préstamos a largo plazo (Nota 16)</t>
  </si>
  <si>
    <t>Otros pasivos no corrientes (Nota 17)</t>
  </si>
  <si>
    <t>Total pasivos no corrientes</t>
  </si>
  <si>
    <t xml:space="preserve">Total pasivos </t>
  </si>
  <si>
    <t>Activos Netos/Patrimonio (Nota 18)</t>
  </si>
  <si>
    <t>Capital</t>
  </si>
  <si>
    <t>Resultados acumulados</t>
  </si>
  <si>
    <t>Resultados positivos (ahorro) / negativo (desahorro)</t>
  </si>
  <si>
    <t>Total activos netos/patrimonio</t>
  </si>
  <si>
    <t>Total pasivos y activos netos/patrimonio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</si>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</sst>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" fontId="6" fillId="0" borderId="0" xfId="0" applyNumberFormat="1" applyFont="1" applyAlignment="1">
      <alignment horizontal="center" vertical="center"/>
    </xf>
    <xf numFmtId="39" fontId="5" fillId="0" borderId="0" xfId="0" applyNumberFormat="1" applyFont="1" applyAlignment="1">
      <alignment vertical="center"/>
    </xf>
    <xf numFmtId="165" fontId="0" fillId="0" borderId="0" xfId="1" applyFont="1" applyAlignment="1">
      <alignment vertical="center"/>
    </xf>
    <xf numFmtId="0" fontId="5" fillId="0" borderId="0" xfId="0" applyFont="1"/>
    <xf numFmtId="164" fontId="0" fillId="0" borderId="0" xfId="0" applyNumberFormat="1"/>
    <xf numFmtId="164" fontId="5" fillId="0" borderId="0" xfId="0" applyNumberFormat="1" applyFont="1" applyAlignment="1">
      <alignment horizontal="left" vertical="center" indent="5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top"/>
    </xf>
    <xf numFmtId="164" fontId="5" fillId="0" borderId="0" xfId="0" applyNumberFormat="1" applyFont="1"/>
    <xf numFmtId="165" fontId="0" fillId="0" borderId="0" xfId="1" applyFont="1"/>
    <xf numFmtId="164" fontId="4" fillId="0" borderId="3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 indent="5"/>
    </xf>
    <xf numFmtId="16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7794</xdr:colOff>
      <xdr:row>1</xdr:row>
      <xdr:rowOff>19050</xdr:rowOff>
    </xdr:from>
    <xdr:to>
      <xdr:col>3</xdr:col>
      <xdr:colOff>912380</xdr:colOff>
      <xdr:row>4</xdr:row>
      <xdr:rowOff>29441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51B8F-0FDE-45B9-805C-E90CFB297B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94" y="209550"/>
          <a:ext cx="1066511" cy="581891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os%20Financieros%20Junio%202026/Estados%20Financieros%20Junio%202026.xlsx" TargetMode="External"/><Relationship Id="rId2" Type="http://schemas.openxmlformats.org/officeDocument/2006/relationships/externalLinkPath" Target="file:///\\SDQ-FILESRV\Contabilidad%20General\DGA\2026\6.%20Junio\Estados%20Financieros%20Junio%202026\Estados%20Financieros%20Junio%202026.xlsx" TargetMode="External"/><Relationship Id="rId1" Type="http://schemas.openxmlformats.org/officeDocument/2006/relationships/externalLinkPath" Target="/DGA/2026/6.%20Junio/Estados%20Financieros%20Junio%202026/Estados%20Financieros%20Junio%202026.xlsx" TargetMode="External"/></Relationships>
</file>

<file path=xl/externalLinks/_rels/externalLink5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SISACNOC/Estado%20de%20Rendimiento%20Financiero%20al%2030%20de%20Junio%202024.xlsx" TargetMode="External"/><Relationship Id="rId2" Type="http://schemas.openxmlformats.org/officeDocument/2006/relationships/externalLinkPath" Target="file:///\\SDQ-FILESRV\Contabilidad%20General\DGA\2024\6.%20Junio\Estados%20Financieros\SISACNOC\Estado%20de%20Rendimiento%20Financiero%20al%2030%20de%20Junio%202024.xlsx" TargetMode="External"/><Relationship Id="rId1" Type="http://schemas.openxmlformats.org/officeDocument/2006/relationships/externalLinkPath" Target="/DGA/2024/6.%20Junio/Estados%20Financieros/SISACNOC/Estado%20de%20Rendimiento%20Financiero%20al%2030%20de%20Junio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 "/>
      <sheetName val="Notas "/>
      <sheetName val="Flujo 202401"/>
      <sheetName val="Balanza 202605"/>
      <sheetName val="Balanza 202506"/>
      <sheetName val="Mov. AF"/>
      <sheetName val="Hoja1"/>
      <sheetName val="Detalle adiciones"/>
      <sheetName val="Detalle Retiros "/>
      <sheetName val="Mejoras Cap."/>
      <sheetName val="Catalogo Dynamics"/>
      <sheetName val="Catá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>
            <v>0</v>
          </cell>
          <cell r="J3">
            <v>1.1000000000000001</v>
          </cell>
        </row>
        <row r="4">
          <cell r="I4">
            <v>0</v>
          </cell>
          <cell r="J4">
            <v>1.1000000000000001</v>
          </cell>
        </row>
        <row r="5">
          <cell r="I5">
            <v>0</v>
          </cell>
          <cell r="J5">
            <v>1.1000000000000001</v>
          </cell>
        </row>
        <row r="6">
          <cell r="I6">
            <v>0</v>
          </cell>
          <cell r="J6">
            <v>1.1000000000000001</v>
          </cell>
        </row>
        <row r="7">
          <cell r="I7">
            <v>0</v>
          </cell>
          <cell r="J7">
            <v>1.1000000000000001</v>
          </cell>
        </row>
        <row r="8">
          <cell r="I8">
            <v>0</v>
          </cell>
          <cell r="J8">
            <v>1.1000000000000001</v>
          </cell>
        </row>
        <row r="9">
          <cell r="I9">
            <v>30000</v>
          </cell>
          <cell r="J9">
            <v>1.1000000000000001</v>
          </cell>
        </row>
        <row r="10">
          <cell r="I10">
            <v>40000</v>
          </cell>
          <cell r="J10">
            <v>1.1000000000000001</v>
          </cell>
        </row>
        <row r="11">
          <cell r="I11">
            <v>30000</v>
          </cell>
          <cell r="J11">
            <v>1.1000000000000001</v>
          </cell>
        </row>
        <row r="12">
          <cell r="I12">
            <v>0</v>
          </cell>
          <cell r="J12">
            <v>1.1000000000000001</v>
          </cell>
        </row>
        <row r="13">
          <cell r="I13">
            <v>30000</v>
          </cell>
          <cell r="J13">
            <v>1.1000000000000001</v>
          </cell>
        </row>
        <row r="14">
          <cell r="I14">
            <v>10000</v>
          </cell>
          <cell r="J14">
            <v>1.1000000000000001</v>
          </cell>
        </row>
        <row r="15">
          <cell r="I15">
            <v>50000</v>
          </cell>
          <cell r="J15">
            <v>1.1000000000000001</v>
          </cell>
        </row>
        <row r="16">
          <cell r="I16">
            <v>15000</v>
          </cell>
          <cell r="J16">
            <v>1.1000000000000001</v>
          </cell>
        </row>
        <row r="17">
          <cell r="I17">
            <v>20000</v>
          </cell>
          <cell r="J17">
            <v>1.1000000000000001</v>
          </cell>
        </row>
        <row r="18">
          <cell r="I18">
            <v>10000</v>
          </cell>
          <cell r="J18">
            <v>1.1000000000000001</v>
          </cell>
        </row>
        <row r="19">
          <cell r="I19">
            <v>25000</v>
          </cell>
          <cell r="J19">
            <v>1.1000000000000001</v>
          </cell>
        </row>
        <row r="20">
          <cell r="I20">
            <v>0</v>
          </cell>
          <cell r="J20">
            <v>1.1000000000000001</v>
          </cell>
        </row>
        <row r="21">
          <cell r="I21">
            <v>10000</v>
          </cell>
          <cell r="J21">
            <v>1.1000000000000001</v>
          </cell>
        </row>
        <row r="22">
          <cell r="I22">
            <v>10000</v>
          </cell>
          <cell r="J22">
            <v>1.1000000000000001</v>
          </cell>
        </row>
        <row r="23">
          <cell r="I23">
            <v>15000</v>
          </cell>
          <cell r="J23">
            <v>1.1000000000000001</v>
          </cell>
        </row>
        <row r="24">
          <cell r="I24">
            <v>20000</v>
          </cell>
          <cell r="J24">
            <v>1.1000000000000001</v>
          </cell>
        </row>
        <row r="25">
          <cell r="I25">
            <v>5000</v>
          </cell>
          <cell r="J25">
            <v>1.1000000000000001</v>
          </cell>
        </row>
        <row r="26">
          <cell r="I26">
            <v>15000</v>
          </cell>
          <cell r="J26">
            <v>1.1000000000000001</v>
          </cell>
        </row>
        <row r="27">
          <cell r="I27">
            <v>50000</v>
          </cell>
          <cell r="J27">
            <v>1.1000000000000001</v>
          </cell>
        </row>
        <row r="28">
          <cell r="I28">
            <v>0</v>
          </cell>
          <cell r="J28">
            <v>1.1000000000000001</v>
          </cell>
        </row>
        <row r="29">
          <cell r="I29">
            <v>10000</v>
          </cell>
          <cell r="J29">
            <v>1.1000000000000001</v>
          </cell>
        </row>
        <row r="30">
          <cell r="I30">
            <v>0</v>
          </cell>
          <cell r="J30">
            <v>1.1000000000000001</v>
          </cell>
        </row>
        <row r="31">
          <cell r="I31">
            <v>50000</v>
          </cell>
          <cell r="J31">
            <v>1.1000000000000001</v>
          </cell>
        </row>
        <row r="32">
          <cell r="I32">
            <v>0</v>
          </cell>
          <cell r="J32">
            <v>1.1000000000000001</v>
          </cell>
        </row>
        <row r="33">
          <cell r="I33">
            <v>0</v>
          </cell>
          <cell r="J33">
            <v>1.1000000000000001</v>
          </cell>
        </row>
        <row r="34">
          <cell r="I34">
            <v>0</v>
          </cell>
          <cell r="J34">
            <v>1.1000000000000001</v>
          </cell>
        </row>
        <row r="35">
          <cell r="I35">
            <v>60000</v>
          </cell>
          <cell r="J35">
            <v>1.1000000000000001</v>
          </cell>
        </row>
        <row r="36">
          <cell r="I36">
            <v>200000</v>
          </cell>
          <cell r="J36">
            <v>1.1000000000000001</v>
          </cell>
        </row>
        <row r="37">
          <cell r="I37">
            <v>28000</v>
          </cell>
          <cell r="J37">
            <v>1.1000000000000001</v>
          </cell>
        </row>
        <row r="38">
          <cell r="I38">
            <v>0</v>
          </cell>
          <cell r="J38">
            <v>1.1000000000000001</v>
          </cell>
        </row>
        <row r="39">
          <cell r="I39">
            <v>0</v>
          </cell>
          <cell r="J39">
            <v>1.1000000000000001</v>
          </cell>
        </row>
        <row r="40">
          <cell r="I40">
            <v>0</v>
          </cell>
          <cell r="J40">
            <v>1.1000000000000001</v>
          </cell>
        </row>
        <row r="41">
          <cell r="I41">
            <v>2028305267.1700001</v>
          </cell>
          <cell r="J41">
            <v>1.1000000000000001</v>
          </cell>
        </row>
        <row r="42">
          <cell r="I42">
            <v>30178852.190000001</v>
          </cell>
          <cell r="J42">
            <v>1.1000000000000001</v>
          </cell>
        </row>
        <row r="43">
          <cell r="I43">
            <v>57932603.579999998</v>
          </cell>
          <cell r="J43">
            <v>1.1000000000000001</v>
          </cell>
        </row>
        <row r="44">
          <cell r="I44">
            <v>56565558.789999999</v>
          </cell>
          <cell r="J44">
            <v>1.1000000000000001</v>
          </cell>
        </row>
        <row r="45">
          <cell r="I45">
            <v>1179315.24</v>
          </cell>
          <cell r="J45">
            <v>1.1000000000000001</v>
          </cell>
        </row>
        <row r="46">
          <cell r="I46">
            <v>30581521.550000001</v>
          </cell>
          <cell r="J46">
            <v>1.1000000000000001</v>
          </cell>
        </row>
        <row r="47">
          <cell r="I47">
            <v>1473794437.97</v>
          </cell>
          <cell r="J47">
            <v>1.1000000000000001</v>
          </cell>
        </row>
        <row r="48">
          <cell r="I48">
            <v>11320777.5</v>
          </cell>
          <cell r="J48">
            <v>1.1000000000000001</v>
          </cell>
        </row>
        <row r="49">
          <cell r="I49">
            <v>42958604.880000003</v>
          </cell>
          <cell r="J49">
            <v>1.1000000000000001</v>
          </cell>
        </row>
        <row r="50">
          <cell r="I50">
            <v>0</v>
          </cell>
          <cell r="J50">
            <v>1.1000000000000001</v>
          </cell>
        </row>
        <row r="51">
          <cell r="I51">
            <v>2321642435.96</v>
          </cell>
          <cell r="J51">
            <v>1.1000000000000001</v>
          </cell>
        </row>
        <row r="52">
          <cell r="I52">
            <v>1447697.76</v>
          </cell>
          <cell r="J52">
            <v>1.1000000000000001</v>
          </cell>
        </row>
        <row r="53">
          <cell r="I53">
            <v>-0.68</v>
          </cell>
          <cell r="J53">
            <v>1.1000000000000001</v>
          </cell>
        </row>
        <row r="54">
          <cell r="I54">
            <v>81697363.930000007</v>
          </cell>
          <cell r="J54">
            <v>1.1000000000000001</v>
          </cell>
        </row>
        <row r="55">
          <cell r="I55">
            <v>65450901.93</v>
          </cell>
          <cell r="J55">
            <v>1.2</v>
          </cell>
        </row>
        <row r="56">
          <cell r="I56">
            <v>307000000</v>
          </cell>
          <cell r="J56">
            <v>1.5</v>
          </cell>
        </row>
        <row r="57">
          <cell r="I57">
            <v>0.66</v>
          </cell>
          <cell r="J57">
            <v>1.5</v>
          </cell>
        </row>
        <row r="58">
          <cell r="I58">
            <v>0</v>
          </cell>
          <cell r="J58">
            <v>1.7</v>
          </cell>
        </row>
        <row r="59">
          <cell r="I59">
            <v>32758665.829999998</v>
          </cell>
          <cell r="J59">
            <v>1.7</v>
          </cell>
        </row>
        <row r="60">
          <cell r="I60">
            <v>1741994.48</v>
          </cell>
          <cell r="J60">
            <v>1.7</v>
          </cell>
        </row>
        <row r="61">
          <cell r="I61">
            <v>109183.7</v>
          </cell>
          <cell r="J61">
            <v>1.7</v>
          </cell>
        </row>
        <row r="62">
          <cell r="I62">
            <v>46317.77</v>
          </cell>
          <cell r="J62">
            <v>1.5</v>
          </cell>
        </row>
        <row r="63">
          <cell r="I63">
            <v>0</v>
          </cell>
          <cell r="J63">
            <v>1.5</v>
          </cell>
        </row>
        <row r="64">
          <cell r="I64">
            <v>3877019.71</v>
          </cell>
          <cell r="J64">
            <v>1.2</v>
          </cell>
        </row>
        <row r="65">
          <cell r="I65">
            <v>4165259.38</v>
          </cell>
          <cell r="J65">
            <v>1.2</v>
          </cell>
        </row>
        <row r="66">
          <cell r="I66">
            <v>4169651.58</v>
          </cell>
          <cell r="J66">
            <v>1.2</v>
          </cell>
        </row>
        <row r="67">
          <cell r="I67">
            <v>601389.31000000006</v>
          </cell>
          <cell r="J67">
            <v>1.2</v>
          </cell>
        </row>
        <row r="68">
          <cell r="I68">
            <v>196125304.87</v>
          </cell>
          <cell r="J68">
            <v>1.2</v>
          </cell>
        </row>
        <row r="69">
          <cell r="I69">
            <v>179490265.75999999</v>
          </cell>
          <cell r="J69">
            <v>1.2</v>
          </cell>
        </row>
        <row r="70">
          <cell r="I70">
            <v>0</v>
          </cell>
          <cell r="J70">
            <v>1.2</v>
          </cell>
        </row>
        <row r="71">
          <cell r="I71">
            <v>0</v>
          </cell>
          <cell r="J71">
            <v>1.9</v>
          </cell>
        </row>
        <row r="72">
          <cell r="I72">
            <v>0</v>
          </cell>
          <cell r="J72">
            <v>1.9</v>
          </cell>
        </row>
        <row r="73">
          <cell r="I73">
            <v>141603047.43000001</v>
          </cell>
          <cell r="J73">
            <v>1.9</v>
          </cell>
        </row>
        <row r="74">
          <cell r="I74">
            <v>17936</v>
          </cell>
          <cell r="J74">
            <v>1.9</v>
          </cell>
        </row>
        <row r="75">
          <cell r="I75">
            <v>471958715.97000003</v>
          </cell>
          <cell r="J75">
            <v>1.9</v>
          </cell>
        </row>
        <row r="76">
          <cell r="I76">
            <v>1062779122.7</v>
          </cell>
          <cell r="J76">
            <v>1.9</v>
          </cell>
        </row>
        <row r="77">
          <cell r="I77">
            <v>3151449</v>
          </cell>
          <cell r="J77">
            <v>1.9</v>
          </cell>
        </row>
        <row r="78">
          <cell r="I78">
            <v>3843024.62</v>
          </cell>
          <cell r="J78">
            <v>1.9</v>
          </cell>
        </row>
        <row r="79">
          <cell r="I79">
            <v>540509571.70000005</v>
          </cell>
          <cell r="J79">
            <v>1.9</v>
          </cell>
        </row>
        <row r="80">
          <cell r="I80">
            <v>29219884.559999999</v>
          </cell>
          <cell r="J80">
            <v>1.9</v>
          </cell>
        </row>
        <row r="81">
          <cell r="I81">
            <v>308073643.19</v>
          </cell>
          <cell r="J81">
            <v>1.9</v>
          </cell>
        </row>
        <row r="82">
          <cell r="I82">
            <v>336052607.32999998</v>
          </cell>
          <cell r="J82">
            <v>1.9</v>
          </cell>
        </row>
        <row r="83">
          <cell r="I83">
            <v>117086396.56</v>
          </cell>
          <cell r="J83">
            <v>1.9</v>
          </cell>
        </row>
        <row r="84">
          <cell r="I84">
            <v>1149669053.6099999</v>
          </cell>
          <cell r="J84">
            <v>1.9</v>
          </cell>
        </row>
        <row r="85">
          <cell r="I85">
            <v>361140106</v>
          </cell>
          <cell r="J85">
            <v>1.9</v>
          </cell>
        </row>
        <row r="86">
          <cell r="I86">
            <v>-365205038.39999998</v>
          </cell>
          <cell r="J86">
            <v>1.9</v>
          </cell>
        </row>
        <row r="87">
          <cell r="I87">
            <v>-115746513.89</v>
          </cell>
          <cell r="J87">
            <v>1.9</v>
          </cell>
        </row>
        <row r="88">
          <cell r="I88">
            <v>-8219.58</v>
          </cell>
          <cell r="J88">
            <v>1.9</v>
          </cell>
        </row>
        <row r="89">
          <cell r="I89">
            <v>-388723540.79000002</v>
          </cell>
          <cell r="J89">
            <v>1.9</v>
          </cell>
        </row>
        <row r="90">
          <cell r="I90">
            <v>-916168587.21000004</v>
          </cell>
          <cell r="J90">
            <v>1.9</v>
          </cell>
        </row>
        <row r="91">
          <cell r="I91">
            <v>-2494512.9300000002</v>
          </cell>
          <cell r="J91">
            <v>1.9</v>
          </cell>
        </row>
        <row r="92">
          <cell r="I92">
            <v>-3396657.49</v>
          </cell>
          <cell r="J92">
            <v>1.9</v>
          </cell>
        </row>
        <row r="93">
          <cell r="I93">
            <v>-375750324.06</v>
          </cell>
          <cell r="J93">
            <v>1.9</v>
          </cell>
        </row>
        <row r="94">
          <cell r="I94">
            <v>-17540240.879999999</v>
          </cell>
          <cell r="J94">
            <v>1.9</v>
          </cell>
        </row>
        <row r="95">
          <cell r="I95">
            <v>0</v>
          </cell>
          <cell r="J95">
            <v>1.9</v>
          </cell>
        </row>
        <row r="96">
          <cell r="I96">
            <v>0</v>
          </cell>
          <cell r="J96">
            <v>1.1100000000000001</v>
          </cell>
        </row>
        <row r="97">
          <cell r="I97">
            <v>0</v>
          </cell>
          <cell r="J97">
            <v>1.1100000000000001</v>
          </cell>
        </row>
        <row r="98">
          <cell r="I98">
            <v>0</v>
          </cell>
          <cell r="J98">
            <v>1.1100000000000001</v>
          </cell>
        </row>
        <row r="99">
          <cell r="I99">
            <v>0</v>
          </cell>
          <cell r="J99">
            <v>1.1100000000000001</v>
          </cell>
        </row>
        <row r="100">
          <cell r="I100">
            <v>0</v>
          </cell>
          <cell r="J100">
            <v>1.9</v>
          </cell>
        </row>
        <row r="101">
          <cell r="I101">
            <v>0</v>
          </cell>
          <cell r="J101">
            <v>1.2</v>
          </cell>
        </row>
        <row r="102">
          <cell r="I102">
            <v>-154236330.06999999</v>
          </cell>
          <cell r="J102">
            <v>2.4</v>
          </cell>
        </row>
        <row r="103">
          <cell r="I103">
            <v>125716774.15000001</v>
          </cell>
          <cell r="J103">
            <v>2.4</v>
          </cell>
        </row>
        <row r="104">
          <cell r="I104">
            <v>0</v>
          </cell>
          <cell r="J104">
            <v>2.1</v>
          </cell>
        </row>
        <row r="105">
          <cell r="I105">
            <v>-19350820.079999998</v>
          </cell>
          <cell r="J105">
            <v>2.1</v>
          </cell>
        </row>
        <row r="106">
          <cell r="I106">
            <v>-167177.95000000001</v>
          </cell>
          <cell r="J106">
            <v>2.4</v>
          </cell>
        </row>
        <row r="107">
          <cell r="I107">
            <v>-747500</v>
          </cell>
          <cell r="J107">
            <v>2.4</v>
          </cell>
        </row>
        <row r="108">
          <cell r="I108">
            <v>-97095648.590000004</v>
          </cell>
          <cell r="J108">
            <v>2.1</v>
          </cell>
        </row>
        <row r="109">
          <cell r="I109">
            <v>-761709.75</v>
          </cell>
          <cell r="J109">
            <v>2.1</v>
          </cell>
        </row>
        <row r="110">
          <cell r="I110">
            <v>0</v>
          </cell>
          <cell r="J110">
            <v>2.1</v>
          </cell>
        </row>
        <row r="111">
          <cell r="I111">
            <v>-1292737</v>
          </cell>
          <cell r="J111">
            <v>2.1</v>
          </cell>
        </row>
        <row r="112">
          <cell r="I112">
            <v>-31708.080000000002</v>
          </cell>
          <cell r="J112">
            <v>2.1</v>
          </cell>
        </row>
        <row r="113">
          <cell r="I113">
            <v>0</v>
          </cell>
          <cell r="J113">
            <v>2.2000000000000002</v>
          </cell>
        </row>
        <row r="114">
          <cell r="I114">
            <v>0</v>
          </cell>
          <cell r="J114">
            <v>2.1</v>
          </cell>
        </row>
        <row r="115">
          <cell r="I115">
            <v>-2100</v>
          </cell>
          <cell r="J115">
            <v>2.1</v>
          </cell>
        </row>
        <row r="116">
          <cell r="I116">
            <v>0</v>
          </cell>
          <cell r="J116">
            <v>2.1</v>
          </cell>
        </row>
        <row r="117">
          <cell r="I117">
            <v>0</v>
          </cell>
          <cell r="J117">
            <v>2.2000000000000002</v>
          </cell>
        </row>
        <row r="118">
          <cell r="I118">
            <v>-12423710.01</v>
          </cell>
          <cell r="J118">
            <v>2.2000000000000002</v>
          </cell>
        </row>
        <row r="119">
          <cell r="I119">
            <v>0</v>
          </cell>
          <cell r="J119">
            <v>2.2000000000000002</v>
          </cell>
        </row>
        <row r="120">
          <cell r="I120">
            <v>-8591455.4299999997</v>
          </cell>
          <cell r="J120">
            <v>2.2000000000000002</v>
          </cell>
        </row>
        <row r="121">
          <cell r="I121">
            <v>0.01</v>
          </cell>
          <cell r="J121">
            <v>2.2000000000000002</v>
          </cell>
        </row>
        <row r="122">
          <cell r="I122">
            <v>-2804408.55</v>
          </cell>
          <cell r="J122">
            <v>2.2000000000000002</v>
          </cell>
        </row>
        <row r="123">
          <cell r="I123">
            <v>-7483683.9299999997</v>
          </cell>
          <cell r="J123">
            <v>2.2000000000000002</v>
          </cell>
        </row>
        <row r="124">
          <cell r="I124">
            <v>-176216.65</v>
          </cell>
          <cell r="J124">
            <v>2.4</v>
          </cell>
        </row>
        <row r="125">
          <cell r="I125">
            <v>-223414.29</v>
          </cell>
          <cell r="J125">
            <v>2.4</v>
          </cell>
        </row>
        <row r="126">
          <cell r="I126">
            <v>-3598688.91</v>
          </cell>
          <cell r="J126">
            <v>2.4</v>
          </cell>
        </row>
        <row r="127">
          <cell r="I127">
            <v>-4442355.1399999997</v>
          </cell>
          <cell r="J127">
            <v>2.2000000000000002</v>
          </cell>
        </row>
        <row r="128">
          <cell r="I128">
            <v>0</v>
          </cell>
          <cell r="J128">
            <v>2.2000000000000002</v>
          </cell>
        </row>
        <row r="129">
          <cell r="I129">
            <v>0</v>
          </cell>
          <cell r="J129">
            <v>2.2000000000000002</v>
          </cell>
        </row>
        <row r="130">
          <cell r="I130">
            <v>-9193077.0199999996</v>
          </cell>
          <cell r="J130">
            <v>2.1</v>
          </cell>
        </row>
        <row r="131">
          <cell r="I131">
            <v>0</v>
          </cell>
          <cell r="J131">
            <v>2.6</v>
          </cell>
        </row>
        <row r="132">
          <cell r="I132">
            <v>-271382.53999999998</v>
          </cell>
          <cell r="J132">
            <v>2.6</v>
          </cell>
        </row>
        <row r="133">
          <cell r="I133">
            <v>-280420658.19999999</v>
          </cell>
          <cell r="J133">
            <v>2.5</v>
          </cell>
        </row>
        <row r="134">
          <cell r="I134">
            <v>-1447697.76</v>
          </cell>
          <cell r="J134">
            <v>2.6</v>
          </cell>
        </row>
        <row r="135">
          <cell r="I135">
            <v>-81541076.209999993</v>
          </cell>
          <cell r="J135">
            <v>2.6</v>
          </cell>
        </row>
        <row r="136">
          <cell r="I136">
            <v>-156287.12</v>
          </cell>
          <cell r="J136">
            <v>2.6</v>
          </cell>
        </row>
        <row r="137">
          <cell r="I137">
            <v>-32290521.120000001</v>
          </cell>
          <cell r="J137">
            <v>2.6</v>
          </cell>
        </row>
        <row r="138">
          <cell r="I138">
            <v>-2210139.39</v>
          </cell>
          <cell r="J138">
            <v>2.6</v>
          </cell>
        </row>
        <row r="139">
          <cell r="I139">
            <v>-109183.7</v>
          </cell>
          <cell r="J139">
            <v>2.6</v>
          </cell>
        </row>
        <row r="140">
          <cell r="I140">
            <v>0</v>
          </cell>
          <cell r="J140">
            <v>2.2000000000000002</v>
          </cell>
        </row>
        <row r="141">
          <cell r="I141">
            <v>-237947364.38999999</v>
          </cell>
          <cell r="J141">
            <v>2.2999999999999998</v>
          </cell>
        </row>
        <row r="142">
          <cell r="I142">
            <v>-177174041.94999999</v>
          </cell>
          <cell r="J142">
            <v>2.2999999999999998</v>
          </cell>
        </row>
        <row r="143">
          <cell r="I143">
            <v>-2587921627.2199998</v>
          </cell>
          <cell r="J143">
            <v>3.1</v>
          </cell>
        </row>
        <row r="144">
          <cell r="I144">
            <v>-4457999518.46</v>
          </cell>
          <cell r="J144">
            <v>3.2</v>
          </cell>
        </row>
        <row r="145">
          <cell r="I145">
            <v>0</v>
          </cell>
          <cell r="J145" t="str">
            <v>*</v>
          </cell>
        </row>
        <row r="146">
          <cell r="I146">
            <v>-22933850</v>
          </cell>
          <cell r="J146">
            <v>4.2</v>
          </cell>
        </row>
        <row r="147">
          <cell r="I147">
            <v>-62551321.640000001</v>
          </cell>
          <cell r="J147">
            <v>4.4000000000000004</v>
          </cell>
        </row>
        <row r="148">
          <cell r="I148">
            <v>-12543847.970000001</v>
          </cell>
          <cell r="J148">
            <v>4.4000000000000004</v>
          </cell>
        </row>
        <row r="149">
          <cell r="I149">
            <v>-2511031510.9499998</v>
          </cell>
          <cell r="J149">
            <v>4.0999999999999996</v>
          </cell>
        </row>
        <row r="150">
          <cell r="I150">
            <v>-14628138.58</v>
          </cell>
          <cell r="J150">
            <v>4.4000000000000004</v>
          </cell>
        </row>
        <row r="151">
          <cell r="I151">
            <v>-43174901.490000002</v>
          </cell>
          <cell r="J151">
            <v>4.2</v>
          </cell>
        </row>
        <row r="152">
          <cell r="I152">
            <v>-28790850</v>
          </cell>
          <cell r="J152">
            <v>4.2</v>
          </cell>
        </row>
        <row r="153">
          <cell r="I153">
            <v>-35106053</v>
          </cell>
          <cell r="J153">
            <v>4.2</v>
          </cell>
        </row>
        <row r="154">
          <cell r="I154">
            <v>-1234438</v>
          </cell>
          <cell r="J154">
            <v>4.2</v>
          </cell>
        </row>
        <row r="155">
          <cell r="I155">
            <v>-1315343</v>
          </cell>
          <cell r="J155">
            <v>4.2</v>
          </cell>
        </row>
        <row r="156">
          <cell r="I156">
            <v>-2362834.36</v>
          </cell>
          <cell r="J156">
            <v>4.2</v>
          </cell>
        </row>
        <row r="157">
          <cell r="I157">
            <v>-248972809.43000001</v>
          </cell>
          <cell r="J157">
            <v>4.0999999999999996</v>
          </cell>
        </row>
        <row r="158">
          <cell r="I158">
            <v>-8917140</v>
          </cell>
          <cell r="J158">
            <v>4.2</v>
          </cell>
        </row>
        <row r="159">
          <cell r="I159">
            <v>-16661833.970000001</v>
          </cell>
          <cell r="J159">
            <v>4.2</v>
          </cell>
        </row>
        <row r="160">
          <cell r="I160">
            <v>-1380640</v>
          </cell>
          <cell r="J160">
            <v>4.2</v>
          </cell>
        </row>
        <row r="161">
          <cell r="I161">
            <v>-18406250</v>
          </cell>
          <cell r="J161">
            <v>4.2</v>
          </cell>
        </row>
        <row r="162">
          <cell r="I162">
            <v>-62090282.789999999</v>
          </cell>
          <cell r="J162">
            <v>4.2</v>
          </cell>
        </row>
        <row r="163">
          <cell r="I163">
            <v>-33233.199999999997</v>
          </cell>
          <cell r="J163">
            <v>4.2</v>
          </cell>
        </row>
        <row r="164">
          <cell r="I164">
            <v>-2844628.08</v>
          </cell>
          <cell r="J164">
            <v>4.2</v>
          </cell>
        </row>
        <row r="165">
          <cell r="I165">
            <v>-917500</v>
          </cell>
          <cell r="J165">
            <v>4.2</v>
          </cell>
        </row>
        <row r="166">
          <cell r="I166">
            <v>-1382000</v>
          </cell>
          <cell r="J166">
            <v>4.2</v>
          </cell>
        </row>
        <row r="167">
          <cell r="I167">
            <v>-29349215</v>
          </cell>
          <cell r="J167">
            <v>4.2</v>
          </cell>
        </row>
        <row r="168">
          <cell r="I168">
            <v>-8849400</v>
          </cell>
          <cell r="J168">
            <v>4.2</v>
          </cell>
        </row>
        <row r="169">
          <cell r="I169">
            <v>-2113.69</v>
          </cell>
          <cell r="J169">
            <v>4.2</v>
          </cell>
        </row>
        <row r="170">
          <cell r="I170">
            <v>-210000</v>
          </cell>
          <cell r="J170">
            <v>4.2</v>
          </cell>
        </row>
        <row r="171">
          <cell r="I171">
            <v>-144000</v>
          </cell>
          <cell r="J171">
            <v>4.2</v>
          </cell>
        </row>
        <row r="172">
          <cell r="I172">
            <v>-440828.77</v>
          </cell>
          <cell r="J172">
            <v>4.2</v>
          </cell>
        </row>
        <row r="173">
          <cell r="I173">
            <v>-261624</v>
          </cell>
          <cell r="J173">
            <v>4.2</v>
          </cell>
        </row>
        <row r="174">
          <cell r="I174">
            <v>14305267.939999999</v>
          </cell>
          <cell r="J174">
            <v>4.2</v>
          </cell>
        </row>
        <row r="175">
          <cell r="I175">
            <v>-40</v>
          </cell>
          <cell r="J175">
            <v>4.4000000000000004</v>
          </cell>
        </row>
        <row r="176">
          <cell r="I176">
            <v>0</v>
          </cell>
          <cell r="J176">
            <v>4.4000000000000004</v>
          </cell>
        </row>
        <row r="177">
          <cell r="I177">
            <v>-57192943.450000003</v>
          </cell>
          <cell r="J177">
            <v>4.4000000000000004</v>
          </cell>
        </row>
        <row r="178">
          <cell r="I178">
            <v>-1609664928</v>
          </cell>
          <cell r="J178">
            <v>4.3</v>
          </cell>
        </row>
        <row r="179">
          <cell r="I179">
            <v>9718449.2599999998</v>
          </cell>
          <cell r="J179" t="str">
            <v>*</v>
          </cell>
        </row>
        <row r="180">
          <cell r="I180">
            <v>7619818</v>
          </cell>
          <cell r="J180">
            <v>5.0999999999999996</v>
          </cell>
        </row>
        <row r="181">
          <cell r="I181">
            <v>895685266.48000002</v>
          </cell>
          <cell r="J181">
            <v>5.0999999999999996</v>
          </cell>
        </row>
        <row r="182">
          <cell r="I182">
            <v>515000</v>
          </cell>
          <cell r="J182">
            <v>5.0999999999999996</v>
          </cell>
        </row>
        <row r="183">
          <cell r="I183">
            <v>325286387.68000001</v>
          </cell>
          <cell r="J183">
            <v>5.0999999999999996</v>
          </cell>
        </row>
        <row r="184">
          <cell r="I184">
            <v>17797692.329999998</v>
          </cell>
          <cell r="J184">
            <v>5.0999999999999996</v>
          </cell>
        </row>
        <row r="185">
          <cell r="I185">
            <v>16880000</v>
          </cell>
          <cell r="J185">
            <v>5.0999999999999996</v>
          </cell>
        </row>
        <row r="186">
          <cell r="I186">
            <v>61473847.340000004</v>
          </cell>
          <cell r="J186">
            <v>5.0999999999999996</v>
          </cell>
        </row>
        <row r="187">
          <cell r="I187">
            <v>374075162.43000001</v>
          </cell>
          <cell r="J187">
            <v>5.0999999999999996</v>
          </cell>
        </row>
        <row r="188">
          <cell r="I188">
            <v>119310209.03</v>
          </cell>
          <cell r="J188">
            <v>5.0999999999999996</v>
          </cell>
        </row>
        <row r="189">
          <cell r="I189">
            <v>46558054.840000004</v>
          </cell>
          <cell r="J189">
            <v>5.0999999999999996</v>
          </cell>
        </row>
        <row r="190">
          <cell r="I190">
            <v>1793400.38</v>
          </cell>
          <cell r="J190">
            <v>5.0999999999999996</v>
          </cell>
        </row>
        <row r="191">
          <cell r="I191">
            <v>118973682.20999999</v>
          </cell>
          <cell r="J191">
            <v>5.0999999999999996</v>
          </cell>
        </row>
        <row r="192">
          <cell r="I192">
            <v>290178871.20999998</v>
          </cell>
          <cell r="J192">
            <v>5.0999999999999996</v>
          </cell>
        </row>
        <row r="193">
          <cell r="I193">
            <v>31505346.98</v>
          </cell>
          <cell r="J193">
            <v>5.0999999999999996</v>
          </cell>
        </row>
        <row r="194">
          <cell r="I194">
            <v>86237582.200000003</v>
          </cell>
          <cell r="J194">
            <v>5.0999999999999996</v>
          </cell>
        </row>
        <row r="195">
          <cell r="I195">
            <v>87354859</v>
          </cell>
          <cell r="J195">
            <v>5.0999999999999996</v>
          </cell>
        </row>
        <row r="196">
          <cell r="I196">
            <v>13343142.49</v>
          </cell>
          <cell r="J196">
            <v>5.0999999999999996</v>
          </cell>
        </row>
        <row r="197">
          <cell r="I197">
            <v>1493.97</v>
          </cell>
          <cell r="J197">
            <v>5.0999999999999996</v>
          </cell>
        </row>
        <row r="198">
          <cell r="I198">
            <v>1970.69</v>
          </cell>
          <cell r="J198">
            <v>5.0999999999999996</v>
          </cell>
        </row>
        <row r="199">
          <cell r="I199">
            <v>2532274.89</v>
          </cell>
          <cell r="J199">
            <v>5.5</v>
          </cell>
        </row>
        <row r="200">
          <cell r="I200">
            <v>30198000.82</v>
          </cell>
          <cell r="J200">
            <v>5.5</v>
          </cell>
        </row>
        <row r="201">
          <cell r="I201">
            <v>96085.71</v>
          </cell>
          <cell r="J201">
            <v>5.5</v>
          </cell>
        </row>
        <row r="202">
          <cell r="I202">
            <v>40181069.439999998</v>
          </cell>
          <cell r="J202">
            <v>5.5</v>
          </cell>
        </row>
        <row r="203">
          <cell r="I203">
            <v>33230230.510000002</v>
          </cell>
          <cell r="J203">
            <v>5.5</v>
          </cell>
        </row>
        <row r="204">
          <cell r="I204">
            <v>5160107.42</v>
          </cell>
          <cell r="J204">
            <v>5.5</v>
          </cell>
        </row>
        <row r="205">
          <cell r="I205">
            <v>2473046.73</v>
          </cell>
          <cell r="J205">
            <v>5.5</v>
          </cell>
        </row>
        <row r="206">
          <cell r="I206">
            <v>598045</v>
          </cell>
          <cell r="J206">
            <v>5.5</v>
          </cell>
        </row>
        <row r="207">
          <cell r="I207">
            <v>1658172.98</v>
          </cell>
          <cell r="J207">
            <v>5.5</v>
          </cell>
        </row>
        <row r="208">
          <cell r="I208">
            <v>52250.400000000001</v>
          </cell>
          <cell r="J208">
            <v>5.5</v>
          </cell>
        </row>
        <row r="209">
          <cell r="I209">
            <v>6862298.7999999998</v>
          </cell>
          <cell r="J209">
            <v>5.5</v>
          </cell>
        </row>
        <row r="210">
          <cell r="I210">
            <v>0</v>
          </cell>
          <cell r="J210">
            <v>5.5</v>
          </cell>
        </row>
        <row r="211">
          <cell r="I211">
            <v>75894869.579999998</v>
          </cell>
          <cell r="J211">
            <v>5.5</v>
          </cell>
        </row>
        <row r="212">
          <cell r="I212">
            <v>8425353.0999999996</v>
          </cell>
          <cell r="J212">
            <v>5.5</v>
          </cell>
        </row>
        <row r="213">
          <cell r="I213">
            <v>107606190</v>
          </cell>
          <cell r="J213">
            <v>5.5</v>
          </cell>
        </row>
        <row r="214">
          <cell r="I214">
            <v>2570341.75</v>
          </cell>
          <cell r="J214">
            <v>5.5</v>
          </cell>
        </row>
        <row r="215">
          <cell r="I215">
            <v>979202.58</v>
          </cell>
          <cell r="J215">
            <v>5.5</v>
          </cell>
        </row>
        <row r="216">
          <cell r="I216">
            <v>3824777.39</v>
          </cell>
          <cell r="J216">
            <v>5.5</v>
          </cell>
        </row>
        <row r="217">
          <cell r="I217">
            <v>459285.48</v>
          </cell>
          <cell r="J217">
            <v>5.5</v>
          </cell>
        </row>
        <row r="218">
          <cell r="I218">
            <v>2067953.54</v>
          </cell>
          <cell r="J218">
            <v>5.5</v>
          </cell>
        </row>
        <row r="219">
          <cell r="I219">
            <v>1833800</v>
          </cell>
          <cell r="J219">
            <v>5.5</v>
          </cell>
        </row>
        <row r="220">
          <cell r="I220">
            <v>22888627.010000002</v>
          </cell>
          <cell r="J220">
            <v>5.5</v>
          </cell>
        </row>
        <row r="221">
          <cell r="I221">
            <v>9735</v>
          </cell>
          <cell r="J221">
            <v>5.5</v>
          </cell>
        </row>
        <row r="222">
          <cell r="I222">
            <v>29485154.239999998</v>
          </cell>
          <cell r="J222">
            <v>5.5</v>
          </cell>
        </row>
        <row r="223">
          <cell r="I223">
            <v>4643867.1900000004</v>
          </cell>
          <cell r="J223">
            <v>5.5</v>
          </cell>
        </row>
        <row r="224">
          <cell r="I224">
            <v>13998863.74</v>
          </cell>
          <cell r="J224">
            <v>5.5</v>
          </cell>
        </row>
        <row r="225">
          <cell r="I225">
            <v>7984645.8799999999</v>
          </cell>
          <cell r="J225">
            <v>5.5</v>
          </cell>
        </row>
        <row r="226">
          <cell r="I226">
            <v>29156815.940000001</v>
          </cell>
          <cell r="J226">
            <v>5.5</v>
          </cell>
        </row>
        <row r="227">
          <cell r="I227">
            <v>24569202.420000002</v>
          </cell>
          <cell r="J227">
            <v>5.5</v>
          </cell>
        </row>
        <row r="228">
          <cell r="I228">
            <v>74045441.819999993</v>
          </cell>
          <cell r="J228">
            <v>5.5</v>
          </cell>
        </row>
        <row r="229">
          <cell r="I229">
            <v>2378615.33</v>
          </cell>
          <cell r="J229">
            <v>5.5</v>
          </cell>
        </row>
        <row r="230">
          <cell r="I230">
            <v>17174668.48</v>
          </cell>
          <cell r="J230">
            <v>5.5</v>
          </cell>
        </row>
        <row r="231">
          <cell r="I231">
            <v>1601781.01</v>
          </cell>
          <cell r="J231">
            <v>5.5</v>
          </cell>
        </row>
        <row r="232">
          <cell r="I232">
            <v>484862</v>
          </cell>
          <cell r="J232">
            <v>5.5</v>
          </cell>
        </row>
        <row r="233">
          <cell r="I233">
            <v>2852927.02</v>
          </cell>
          <cell r="J233">
            <v>5.5</v>
          </cell>
        </row>
        <row r="234">
          <cell r="I234">
            <v>8117232.5300000003</v>
          </cell>
          <cell r="J234">
            <v>5.5</v>
          </cell>
        </row>
        <row r="235">
          <cell r="I235">
            <v>3778598.09</v>
          </cell>
          <cell r="J235">
            <v>5.5</v>
          </cell>
        </row>
        <row r="236">
          <cell r="I236">
            <v>1910148.6</v>
          </cell>
          <cell r="J236">
            <v>5.5</v>
          </cell>
        </row>
        <row r="237">
          <cell r="I237">
            <v>1231995.1499999999</v>
          </cell>
          <cell r="J237">
            <v>5.5</v>
          </cell>
        </row>
        <row r="238">
          <cell r="I238">
            <v>2071500</v>
          </cell>
          <cell r="J238">
            <v>5.5</v>
          </cell>
        </row>
        <row r="239">
          <cell r="I239">
            <v>2514796.46</v>
          </cell>
          <cell r="J239">
            <v>5.6</v>
          </cell>
        </row>
        <row r="240">
          <cell r="I240">
            <v>3104623.7</v>
          </cell>
          <cell r="J240">
            <v>5.6</v>
          </cell>
        </row>
        <row r="241">
          <cell r="I241">
            <v>15000</v>
          </cell>
          <cell r="J241">
            <v>5.5</v>
          </cell>
        </row>
        <row r="242">
          <cell r="I242">
            <v>9298057.0899999999</v>
          </cell>
          <cell r="J242">
            <v>5.5</v>
          </cell>
        </row>
        <row r="243">
          <cell r="I243">
            <v>6876130.5999999996</v>
          </cell>
          <cell r="J243">
            <v>5.5</v>
          </cell>
        </row>
        <row r="244">
          <cell r="I244">
            <v>3782995.76</v>
          </cell>
          <cell r="J244">
            <v>5.5</v>
          </cell>
        </row>
        <row r="245">
          <cell r="I245">
            <v>38910246.590000004</v>
          </cell>
          <cell r="J245">
            <v>5.5</v>
          </cell>
        </row>
        <row r="246">
          <cell r="I246">
            <v>20620991.260000002</v>
          </cell>
          <cell r="J246">
            <v>5.5</v>
          </cell>
        </row>
        <row r="247">
          <cell r="I247">
            <v>7365</v>
          </cell>
          <cell r="J247">
            <v>5.5</v>
          </cell>
        </row>
        <row r="248">
          <cell r="I248">
            <v>131083.54</v>
          </cell>
          <cell r="J248">
            <v>5.5</v>
          </cell>
        </row>
        <row r="249">
          <cell r="I249">
            <v>9894431.3100000005</v>
          </cell>
          <cell r="J249">
            <v>5.5</v>
          </cell>
        </row>
        <row r="250">
          <cell r="I250">
            <v>1235265.21</v>
          </cell>
          <cell r="J250">
            <v>5.5</v>
          </cell>
        </row>
        <row r="251">
          <cell r="I251">
            <v>1607729.92</v>
          </cell>
          <cell r="J251">
            <v>5.5</v>
          </cell>
        </row>
        <row r="252">
          <cell r="I252">
            <v>39207804.369999997</v>
          </cell>
          <cell r="J252">
            <v>5.5</v>
          </cell>
        </row>
        <row r="253">
          <cell r="I253">
            <v>4096604.1600000001</v>
          </cell>
          <cell r="J253">
            <v>5.5</v>
          </cell>
        </row>
        <row r="254">
          <cell r="I254">
            <v>2683190.75</v>
          </cell>
          <cell r="J254">
            <v>5.3</v>
          </cell>
        </row>
        <row r="255">
          <cell r="I255">
            <v>272867.96000000002</v>
          </cell>
          <cell r="J255">
            <v>5.3</v>
          </cell>
        </row>
        <row r="256">
          <cell r="I256">
            <v>128520</v>
          </cell>
          <cell r="J256">
            <v>5.3</v>
          </cell>
        </row>
        <row r="257">
          <cell r="I257">
            <v>918770.5</v>
          </cell>
          <cell r="J257">
            <v>5.3</v>
          </cell>
        </row>
        <row r="258">
          <cell r="I258">
            <v>75138</v>
          </cell>
          <cell r="J258">
            <v>5.3</v>
          </cell>
        </row>
        <row r="259">
          <cell r="I259">
            <v>23748.67</v>
          </cell>
          <cell r="J259">
            <v>5.3</v>
          </cell>
        </row>
        <row r="260">
          <cell r="I260">
            <v>902014.58</v>
          </cell>
          <cell r="J260">
            <v>5.3</v>
          </cell>
        </row>
        <row r="261">
          <cell r="I261">
            <v>278284.27</v>
          </cell>
          <cell r="J261">
            <v>5.3</v>
          </cell>
        </row>
        <row r="262">
          <cell r="I262">
            <v>1534984.72</v>
          </cell>
          <cell r="J262">
            <v>5.3</v>
          </cell>
        </row>
        <row r="263">
          <cell r="I263">
            <v>4939397.8</v>
          </cell>
          <cell r="J263">
            <v>5.3</v>
          </cell>
        </row>
        <row r="264">
          <cell r="I264">
            <v>148300</v>
          </cell>
          <cell r="J264">
            <v>5.3</v>
          </cell>
        </row>
        <row r="265">
          <cell r="I265">
            <v>18130</v>
          </cell>
          <cell r="J265">
            <v>5.3</v>
          </cell>
        </row>
        <row r="266">
          <cell r="I266">
            <v>699101.58</v>
          </cell>
          <cell r="J266">
            <v>5.3</v>
          </cell>
        </row>
        <row r="267">
          <cell r="I267">
            <v>166040.21</v>
          </cell>
          <cell r="J267">
            <v>5.3</v>
          </cell>
        </row>
        <row r="268">
          <cell r="I268">
            <v>29119.279999999999</v>
          </cell>
          <cell r="J268">
            <v>5.3</v>
          </cell>
        </row>
        <row r="269">
          <cell r="I269">
            <v>636995.75</v>
          </cell>
          <cell r="J269">
            <v>5.3</v>
          </cell>
        </row>
        <row r="270">
          <cell r="I270">
            <v>32724916.039999999</v>
          </cell>
          <cell r="J270">
            <v>5.3</v>
          </cell>
        </row>
        <row r="271">
          <cell r="I271">
            <v>9267751.9600000009</v>
          </cell>
          <cell r="J271">
            <v>5.3</v>
          </cell>
        </row>
        <row r="272">
          <cell r="I272">
            <v>53400</v>
          </cell>
          <cell r="J272">
            <v>5.3</v>
          </cell>
        </row>
        <row r="273">
          <cell r="I273">
            <v>1335</v>
          </cell>
          <cell r="J273">
            <v>5.3</v>
          </cell>
        </row>
        <row r="274">
          <cell r="I274">
            <v>71198.16</v>
          </cell>
          <cell r="J274">
            <v>5.3</v>
          </cell>
        </row>
        <row r="275">
          <cell r="I275">
            <v>9358.36</v>
          </cell>
          <cell r="J275">
            <v>5.3</v>
          </cell>
        </row>
        <row r="276">
          <cell r="I276">
            <v>45180.44</v>
          </cell>
          <cell r="J276">
            <v>5.3</v>
          </cell>
        </row>
        <row r="277">
          <cell r="I277">
            <v>2318924.35</v>
          </cell>
          <cell r="J277">
            <v>5.3</v>
          </cell>
        </row>
        <row r="278">
          <cell r="I278">
            <v>590</v>
          </cell>
          <cell r="J278">
            <v>5.3</v>
          </cell>
        </row>
        <row r="279">
          <cell r="I279">
            <v>60080.6</v>
          </cell>
          <cell r="J279">
            <v>5.3</v>
          </cell>
        </row>
        <row r="280">
          <cell r="I280">
            <v>21088.28</v>
          </cell>
          <cell r="J280">
            <v>5.3</v>
          </cell>
        </row>
        <row r="281">
          <cell r="I281">
            <v>687.38</v>
          </cell>
          <cell r="J281">
            <v>5.3</v>
          </cell>
        </row>
        <row r="282">
          <cell r="I282">
            <v>37952.160000000003</v>
          </cell>
          <cell r="J282">
            <v>5.3</v>
          </cell>
        </row>
        <row r="283">
          <cell r="I283">
            <v>1095838.56</v>
          </cell>
          <cell r="J283">
            <v>5.3</v>
          </cell>
        </row>
        <row r="284">
          <cell r="I284">
            <v>7235</v>
          </cell>
          <cell r="J284">
            <v>5.3</v>
          </cell>
        </row>
        <row r="285">
          <cell r="I285">
            <v>254644</v>
          </cell>
          <cell r="J285">
            <v>5.3</v>
          </cell>
        </row>
        <row r="286">
          <cell r="I286">
            <v>251583.06</v>
          </cell>
          <cell r="J286">
            <v>5.3</v>
          </cell>
        </row>
        <row r="287">
          <cell r="I287">
            <v>429694.69</v>
          </cell>
          <cell r="J287">
            <v>5.3</v>
          </cell>
        </row>
        <row r="288">
          <cell r="I288">
            <v>9405.7999999999993</v>
          </cell>
          <cell r="J288">
            <v>5.3</v>
          </cell>
        </row>
        <row r="289">
          <cell r="I289">
            <v>165200</v>
          </cell>
          <cell r="J289">
            <v>5.3</v>
          </cell>
        </row>
        <row r="290">
          <cell r="I290">
            <v>1839383.6</v>
          </cell>
          <cell r="J290">
            <v>5.3</v>
          </cell>
        </row>
        <row r="291">
          <cell r="I291">
            <v>3858239.72</v>
          </cell>
          <cell r="J291">
            <v>5.3</v>
          </cell>
        </row>
        <row r="292">
          <cell r="I292">
            <v>121515.22</v>
          </cell>
          <cell r="J292">
            <v>5.3</v>
          </cell>
        </row>
        <row r="293">
          <cell r="I293">
            <v>77609.19</v>
          </cell>
          <cell r="J293">
            <v>5.3</v>
          </cell>
        </row>
        <row r="294">
          <cell r="I294">
            <v>1355500.03</v>
          </cell>
          <cell r="J294">
            <v>5.3</v>
          </cell>
        </row>
        <row r="295">
          <cell r="I295">
            <v>3052686.81</v>
          </cell>
          <cell r="J295">
            <v>5.3</v>
          </cell>
        </row>
        <row r="296">
          <cell r="I296">
            <v>1131875.6499999999</v>
          </cell>
          <cell r="J296">
            <v>5.3</v>
          </cell>
        </row>
        <row r="297">
          <cell r="I297">
            <v>550001.14</v>
          </cell>
          <cell r="J297">
            <v>5.3</v>
          </cell>
        </row>
        <row r="298">
          <cell r="I298">
            <v>20225282.5</v>
          </cell>
          <cell r="J298">
            <v>5.3</v>
          </cell>
        </row>
        <row r="299">
          <cell r="I299">
            <v>75553817.439999998</v>
          </cell>
          <cell r="J299">
            <v>5.5</v>
          </cell>
        </row>
        <row r="300">
          <cell r="I300">
            <v>11001553.460000001</v>
          </cell>
          <cell r="J300">
            <v>5.5</v>
          </cell>
        </row>
        <row r="301">
          <cell r="I301">
            <v>15221788.24</v>
          </cell>
          <cell r="J301">
            <v>5.4</v>
          </cell>
        </row>
        <row r="302">
          <cell r="I302">
            <v>14223501.66</v>
          </cell>
          <cell r="J302">
            <v>5.4</v>
          </cell>
        </row>
        <row r="303">
          <cell r="I303">
            <v>53462567.840000004</v>
          </cell>
          <cell r="J303">
            <v>5.4</v>
          </cell>
        </row>
        <row r="304">
          <cell r="I304">
            <v>11496674.699999999</v>
          </cell>
          <cell r="J304">
            <v>5.4</v>
          </cell>
        </row>
        <row r="305">
          <cell r="I305">
            <v>118618.78</v>
          </cell>
          <cell r="J305">
            <v>5.4</v>
          </cell>
        </row>
        <row r="306">
          <cell r="I306">
            <v>989193.31</v>
          </cell>
          <cell r="J306">
            <v>5.4</v>
          </cell>
        </row>
        <row r="307">
          <cell r="I307">
            <v>6562734.1299999999</v>
          </cell>
          <cell r="J307">
            <v>5.4</v>
          </cell>
        </row>
        <row r="308">
          <cell r="I308">
            <v>1773.6</v>
          </cell>
          <cell r="J308">
            <v>5.4</v>
          </cell>
        </row>
        <row r="309">
          <cell r="I309">
            <v>577445.02</v>
          </cell>
          <cell r="J309">
            <v>5.4</v>
          </cell>
        </row>
        <row r="310">
          <cell r="I310">
            <v>2560608.7999999998</v>
          </cell>
          <cell r="J310">
            <v>5.6</v>
          </cell>
        </row>
        <row r="311">
          <cell r="I311">
            <v>497130.68</v>
          </cell>
          <cell r="J311">
            <v>5.6</v>
          </cell>
        </row>
        <row r="312">
          <cell r="I312">
            <v>9718449.2400000002</v>
          </cell>
          <cell r="J312" t="str">
            <v>*</v>
          </cell>
        </row>
        <row r="313">
          <cell r="I313">
            <v>2229200</v>
          </cell>
          <cell r="J313">
            <v>5.2</v>
          </cell>
        </row>
        <row r="314">
          <cell r="I314">
            <v>5747067.79</v>
          </cell>
          <cell r="J314">
            <v>5.2</v>
          </cell>
        </row>
        <row r="315">
          <cell r="I315">
            <v>7849828.8799999999</v>
          </cell>
          <cell r="J315">
            <v>5.2</v>
          </cell>
        </row>
        <row r="316">
          <cell r="I316">
            <v>2833658.49</v>
          </cell>
          <cell r="J316">
            <v>5.2</v>
          </cell>
        </row>
        <row r="317">
          <cell r="I317">
            <v>2100000</v>
          </cell>
          <cell r="J317">
            <v>5.2</v>
          </cell>
        </row>
        <row r="318">
          <cell r="I318">
            <v>11476973.18</v>
          </cell>
          <cell r="J318">
            <v>5.2</v>
          </cell>
        </row>
        <row r="319">
          <cell r="I319">
            <v>335550</v>
          </cell>
          <cell r="J319">
            <v>5.2</v>
          </cell>
        </row>
        <row r="320">
          <cell r="I320">
            <v>350000</v>
          </cell>
          <cell r="J320">
            <v>5.2</v>
          </cell>
        </row>
        <row r="321">
          <cell r="I321">
            <v>31600000</v>
          </cell>
          <cell r="J321">
            <v>5.2</v>
          </cell>
        </row>
        <row r="322">
          <cell r="I322">
            <v>6320000</v>
          </cell>
          <cell r="J322">
            <v>5.2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 ERF-Rendimiento Financiero"/>
      <sheetName val="_ERF-Rendimiento_Financiero"/>
    </sheetNames>
    <sheetDataSet>
      <sheetData sheetId="0">
        <row r="23">
          <cell r="G23"/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EFF1-8A57-4B5B-B013-1466446320FD}">
  <sheetPr>
    <tabColor theme="9" tint="-0.499984740745262"/>
  </sheetPr>
  <dimension ref="B1:P370"/>
  <sheetViews>
    <sheetView showGridLines="0" tabSelected="1" topLeftCell="A29" zoomScale="120" zoomScaleNormal="120" workbookViewId="0">
      <selection activeCell="P44" sqref="P44"/>
    </sheetView>
  </sheetViews>
  <sheetFormatPr baseColWidth="10" defaultColWidth="11.42578125" defaultRowHeight="15" x14ac:dyDescent="0.25"/>
  <cols>
    <col min="1" max="1" width="11.42578125" style="1"/>
    <col min="2" max="2" width="5" style="1" hidden="1" customWidth="1"/>
    <col min="3" max="3" width="2.42578125" style="5" customWidth="1"/>
    <col min="4" max="4" width="42" style="5" bestFit="1" customWidth="1"/>
    <col min="5" max="5" width="3" style="6" customWidth="1"/>
    <col min="6" max="6" width="16.28515625" style="5" bestFit="1" customWidth="1"/>
    <col min="7" max="7" width="1.7109375" style="5" customWidth="1"/>
    <col min="8" max="8" width="15.5703125" style="5" customWidth="1"/>
    <col min="9" max="9" width="12.85546875" style="2" hidden="1" customWidth="1"/>
    <col min="10" max="10" width="12.140625" style="2" hidden="1" customWidth="1"/>
    <col min="11" max="11" width="12.85546875" style="2" hidden="1" customWidth="1"/>
    <col min="12" max="12" width="11.5703125" style="1" hidden="1" customWidth="1"/>
    <col min="13" max="13" width="17.28515625" style="1" bestFit="1" customWidth="1"/>
    <col min="14" max="14" width="12.85546875" style="1" bestFit="1" customWidth="1"/>
    <col min="15" max="15" width="11.42578125" style="1"/>
    <col min="16" max="16" width="17.28515625" style="1" bestFit="1" customWidth="1"/>
    <col min="17" max="17" width="11.85546875" style="1" bestFit="1" customWidth="1"/>
    <col min="18" max="16384" width="11.42578125" style="1"/>
  </cols>
  <sheetData>
    <row r="1" spans="2:14" x14ac:dyDescent="0.25">
      <c r="C1" s="34" t="s">
        <v>0</v>
      </c>
      <c r="D1" s="34"/>
      <c r="E1" s="34"/>
      <c r="F1" s="34"/>
      <c r="G1" s="34"/>
      <c r="H1" s="34"/>
    </row>
    <row r="2" spans="2:14" x14ac:dyDescent="0.25">
      <c r="C2" s="35" t="s">
        <v>1</v>
      </c>
      <c r="D2" s="35"/>
      <c r="E2" s="35"/>
      <c r="F2" s="35"/>
      <c r="G2" s="35"/>
      <c r="H2" s="35"/>
      <c r="J2" s="4"/>
      <c r="K2" s="4"/>
    </row>
    <row r="3" spans="2:14" x14ac:dyDescent="0.25">
      <c r="C3" s="35" t="s">
        <v>2</v>
      </c>
      <c r="D3" s="35"/>
      <c r="E3" s="35"/>
      <c r="F3" s="35"/>
      <c r="G3" s="35"/>
      <c r="H3" s="35"/>
      <c r="J3" s="4"/>
      <c r="K3" s="4"/>
    </row>
    <row r="4" spans="2:14" x14ac:dyDescent="0.25">
      <c r="C4" s="35" t="s">
        <v>3</v>
      </c>
      <c r="D4" s="35"/>
      <c r="E4" s="35"/>
      <c r="F4" s="35"/>
      <c r="G4" s="35"/>
      <c r="H4" s="35"/>
      <c r="J4" s="4"/>
      <c r="K4" s="4"/>
    </row>
    <row r="5" spans="2:14" x14ac:dyDescent="0.25">
      <c r="J5" s="4"/>
      <c r="K5" s="4"/>
    </row>
    <row r="6" spans="2:14" x14ac:dyDescent="0.25">
      <c r="C6" s="7" t="s">
        <v>4</v>
      </c>
      <c r="D6" s="8"/>
      <c r="E6" s="9"/>
      <c r="F6" s="9">
        <v>2026</v>
      </c>
      <c r="G6" s="3"/>
      <c r="H6" s="9">
        <v>2025</v>
      </c>
      <c r="I6" s="9" t="s">
        <v>5</v>
      </c>
      <c r="J6" s="9" t="s">
        <v>6</v>
      </c>
      <c r="K6" s="9" t="s">
        <v>7</v>
      </c>
      <c r="L6" s="9" t="s">
        <v>6</v>
      </c>
    </row>
    <row r="7" spans="2:14" x14ac:dyDescent="0.25">
      <c r="C7" s="7" t="s">
        <v>8</v>
      </c>
      <c r="D7" s="8"/>
      <c r="F7" s="10"/>
      <c r="G7" s="10"/>
      <c r="H7" s="10"/>
      <c r="J7" s="4"/>
      <c r="K7" s="4"/>
    </row>
    <row r="8" spans="2:14" x14ac:dyDescent="0.25">
      <c r="B8" s="1">
        <v>1.1000000000000001</v>
      </c>
      <c r="D8" s="5" t="s">
        <v>9</v>
      </c>
      <c r="F8" s="4">
        <v>6138337435.8400002</v>
      </c>
      <c r="G8" s="4"/>
      <c r="H8" s="4">
        <v>8150407098.8599987</v>
      </c>
      <c r="I8" s="4" t="e">
        <f>#REF!</f>
        <v>#REF!</v>
      </c>
      <c r="J8" s="4" t="e">
        <f>F8-I8</f>
        <v>#REF!</v>
      </c>
      <c r="K8" s="4" t="e">
        <f>#REF!</f>
        <v>#REF!</v>
      </c>
      <c r="L8" s="4" t="e">
        <f>H8-K8</f>
        <v>#REF!</v>
      </c>
      <c r="M8" s="11"/>
    </row>
    <row r="9" spans="2:14" customFormat="1" x14ac:dyDescent="0.25">
      <c r="B9">
        <v>1.2</v>
      </c>
      <c r="C9" s="12"/>
      <c r="D9" s="5" t="s">
        <v>10</v>
      </c>
      <c r="E9" s="6"/>
      <c r="F9" s="4">
        <v>453879792.53999996</v>
      </c>
      <c r="G9" s="4"/>
      <c r="H9" s="4">
        <v>418257253.90999997</v>
      </c>
      <c r="I9" s="4" t="e">
        <f>#REF!</f>
        <v>#REF!</v>
      </c>
      <c r="J9" s="4" t="e">
        <f>F9-I9</f>
        <v>#REF!</v>
      </c>
      <c r="K9" s="4" t="e">
        <f>#REF!</f>
        <v>#REF!</v>
      </c>
      <c r="L9" s="4" t="e">
        <f t="shared" ref="L9:L18" si="0">H9-K9</f>
        <v>#REF!</v>
      </c>
      <c r="N9" s="13"/>
    </row>
    <row r="10" spans="2:14" customFormat="1" hidden="1" x14ac:dyDescent="0.25">
      <c r="B10">
        <v>1.3</v>
      </c>
      <c r="C10" s="12"/>
      <c r="D10" s="5" t="s">
        <v>11</v>
      </c>
      <c r="E10" s="6"/>
      <c r="F10" s="4" t="e">
        <f>SUMIF('[55]Balanza 202605'!$J$3:$J$266,"1.3",'[55]Balanza 202605'!$I$3:$I$266)</f>
        <v>#VALUE!</v>
      </c>
      <c r="G10" s="14"/>
      <c r="H10" s="4">
        <v>0</v>
      </c>
      <c r="I10" s="4"/>
      <c r="J10" s="4"/>
      <c r="K10" s="4"/>
      <c r="L10" s="4">
        <f t="shared" si="0"/>
        <v>0</v>
      </c>
    </row>
    <row r="11" spans="2:14" x14ac:dyDescent="0.25">
      <c r="C11" s="7" t="s">
        <v>12</v>
      </c>
      <c r="F11" s="15">
        <v>6592217229.3800001</v>
      </c>
      <c r="G11" s="16"/>
      <c r="H11" s="15">
        <v>8568664352.7699986</v>
      </c>
      <c r="I11" s="4"/>
      <c r="J11" s="4"/>
      <c r="K11" s="4"/>
      <c r="L11" s="4"/>
    </row>
    <row r="12" spans="2:14" x14ac:dyDescent="0.25">
      <c r="C12" s="7" t="s">
        <v>13</v>
      </c>
      <c r="F12" s="4"/>
      <c r="G12" s="4"/>
      <c r="H12" s="4"/>
      <c r="I12" s="4"/>
      <c r="J12" s="4"/>
      <c r="K12" s="4"/>
      <c r="L12" s="17"/>
    </row>
    <row r="13" spans="2:14" customFormat="1" x14ac:dyDescent="0.25">
      <c r="B13">
        <v>1.5</v>
      </c>
      <c r="C13" s="12"/>
      <c r="D13" s="5" t="s">
        <v>14</v>
      </c>
      <c r="E13" s="6"/>
      <c r="F13" s="4">
        <v>307046318.43000001</v>
      </c>
      <c r="G13" s="4"/>
      <c r="H13" s="4">
        <v>308463812.14999998</v>
      </c>
      <c r="I13" s="4" t="e">
        <f>#REF!</f>
        <v>#REF!</v>
      </c>
      <c r="J13" s="4" t="e">
        <f>F13-I13</f>
        <v>#REF!</v>
      </c>
      <c r="K13" s="4" t="e">
        <f>#REF!</f>
        <v>#REF!</v>
      </c>
      <c r="L13" s="4" t="e">
        <f t="shared" si="0"/>
        <v>#REF!</v>
      </c>
    </row>
    <row r="14" spans="2:14" customFormat="1" hidden="1" x14ac:dyDescent="0.25">
      <c r="B14">
        <v>1.6</v>
      </c>
      <c r="C14" s="12"/>
      <c r="D14" s="5" t="s">
        <v>15</v>
      </c>
      <c r="E14" s="6"/>
      <c r="F14" s="4">
        <v>0</v>
      </c>
      <c r="G14" s="14"/>
      <c r="H14" s="4">
        <v>0</v>
      </c>
      <c r="I14" s="4" t="e">
        <f>#REF!</f>
        <v>#REF!</v>
      </c>
      <c r="J14" s="4" t="e">
        <f>F14-I14</f>
        <v>#REF!</v>
      </c>
      <c r="K14" s="4" t="e">
        <f>#REF!</f>
        <v>#REF!</v>
      </c>
      <c r="L14" s="4" t="e">
        <f t="shared" si="0"/>
        <v>#REF!</v>
      </c>
    </row>
    <row r="15" spans="2:14" customFormat="1" x14ac:dyDescent="0.25">
      <c r="B15">
        <v>1.7</v>
      </c>
      <c r="C15" s="12"/>
      <c r="D15" s="5" t="s">
        <v>16</v>
      </c>
      <c r="E15" s="6"/>
      <c r="F15" s="4">
        <v>34609844.009999998</v>
      </c>
      <c r="G15" s="4"/>
      <c r="H15" s="4">
        <v>34609844.009999998</v>
      </c>
      <c r="I15" s="4" t="e">
        <f>#REF!</f>
        <v>#REF!</v>
      </c>
      <c r="J15" s="4" t="e">
        <f>F15-I15</f>
        <v>#REF!</v>
      </c>
      <c r="K15" s="4" t="e">
        <f>#REF!</f>
        <v>#REF!</v>
      </c>
      <c r="L15" s="4" t="e">
        <f t="shared" si="0"/>
        <v>#REF!</v>
      </c>
    </row>
    <row r="16" spans="2:14" customFormat="1" hidden="1" x14ac:dyDescent="0.25">
      <c r="B16" s="1">
        <v>1.8</v>
      </c>
      <c r="C16" s="12"/>
      <c r="D16" s="5" t="s">
        <v>17</v>
      </c>
      <c r="E16" s="6"/>
      <c r="F16" s="4">
        <v>0</v>
      </c>
      <c r="G16" s="14"/>
      <c r="H16" s="4">
        <v>0</v>
      </c>
      <c r="I16" s="4"/>
      <c r="J16" s="4"/>
      <c r="K16" s="4"/>
      <c r="L16" s="4">
        <f t="shared" si="0"/>
        <v>0</v>
      </c>
    </row>
    <row r="17" spans="2:16" x14ac:dyDescent="0.25">
      <c r="B17" s="1">
        <v>1.9</v>
      </c>
      <c r="D17" s="5" t="s">
        <v>18</v>
      </c>
      <c r="F17" s="4">
        <v>2340070923.4400005</v>
      </c>
      <c r="G17" s="4"/>
      <c r="H17" s="4">
        <v>2331142772.769999</v>
      </c>
      <c r="I17" s="4" t="e">
        <f>#REF!</f>
        <v>#REF!</v>
      </c>
      <c r="J17" s="4" t="e">
        <f>F17-I17</f>
        <v>#REF!</v>
      </c>
      <c r="K17" s="4" t="e">
        <f>#REF!</f>
        <v>#REF!</v>
      </c>
      <c r="L17" s="4" t="e">
        <f t="shared" si="0"/>
        <v>#REF!</v>
      </c>
      <c r="M17" s="17"/>
    </row>
    <row r="18" spans="2:16" hidden="1" x14ac:dyDescent="0.25">
      <c r="B18" s="18">
        <v>1.1100000000000001</v>
      </c>
      <c r="D18" s="5" t="s">
        <v>19</v>
      </c>
      <c r="F18" s="4" t="e">
        <f>SUMIF('[55]Balanza 202605'!$J$3:$J$322,"1.11",'[55]Balanza 202605'!$I$3:$I$322)</f>
        <v>#VALUE!</v>
      </c>
      <c r="G18" s="4" t="e">
        <f>SUMIF('[55]Balanza 202605'!$J$3:$J$266,"1.11",'[55]Balanza 202605'!$I$3:$I$266)</f>
        <v>#VALUE!</v>
      </c>
      <c r="H18" s="4">
        <v>0</v>
      </c>
      <c r="I18" s="4" t="e">
        <f>#REF!</f>
        <v>#REF!</v>
      </c>
      <c r="J18" s="4" t="e">
        <f>F18-I18</f>
        <v>#VALUE!</v>
      </c>
      <c r="K18" s="4" t="e">
        <f>#REF!</f>
        <v>#REF!</v>
      </c>
      <c r="L18" s="4" t="e">
        <f t="shared" si="0"/>
        <v>#REF!</v>
      </c>
    </row>
    <row r="19" spans="2:16" customFormat="1" hidden="1" x14ac:dyDescent="0.25">
      <c r="B19">
        <v>1.1200000000000001</v>
      </c>
      <c r="C19" s="12"/>
      <c r="D19" s="19" t="s">
        <v>20</v>
      </c>
      <c r="E19" s="20"/>
      <c r="F19" s="4" t="e">
        <f>SUMIF('[55]Balanza 202605'!$J$3:$J$266,"1.12",'[55]Balanza 202605'!$I$3:$I$266)</f>
        <v>#VALUE!</v>
      </c>
      <c r="G19" s="16"/>
      <c r="H19" s="4">
        <v>0</v>
      </c>
      <c r="I19" s="4" t="e">
        <f>#REF!</f>
        <v>#REF!</v>
      </c>
      <c r="J19" s="4" t="e">
        <f>F19-I19</f>
        <v>#VALUE!</v>
      </c>
      <c r="K19" s="4" t="e">
        <f>#REF!</f>
        <v>#REF!</v>
      </c>
      <c r="L19" s="4"/>
    </row>
    <row r="20" spans="2:16" x14ac:dyDescent="0.25">
      <c r="C20" s="7" t="s">
        <v>21</v>
      </c>
      <c r="F20" s="15">
        <v>2681727084.8800006</v>
      </c>
      <c r="G20" s="16"/>
      <c r="H20" s="15">
        <v>2674216428.9299989</v>
      </c>
      <c r="I20" s="4"/>
      <c r="J20" s="4"/>
      <c r="K20" s="4"/>
      <c r="L20" s="4"/>
    </row>
    <row r="21" spans="2:16" ht="15.75" thickBot="1" x14ac:dyDescent="0.3">
      <c r="C21" s="7" t="s">
        <v>22</v>
      </c>
      <c r="F21" s="21">
        <v>9273944314.2600002</v>
      </c>
      <c r="G21" s="22"/>
      <c r="H21" s="21">
        <v>11242880781.699997</v>
      </c>
      <c r="I21" s="4"/>
      <c r="J21" s="4"/>
      <c r="K21" s="4"/>
      <c r="L21" s="4"/>
    </row>
    <row r="22" spans="2:16" ht="15.75" thickTop="1" x14ac:dyDescent="0.25">
      <c r="D22" s="5" t="s">
        <v>23</v>
      </c>
      <c r="F22" s="4"/>
      <c r="G22" s="4"/>
      <c r="H22" s="4"/>
      <c r="I22" s="4"/>
      <c r="J22" s="4"/>
      <c r="K22" s="4"/>
      <c r="L22" s="4"/>
    </row>
    <row r="23" spans="2:16" x14ac:dyDescent="0.25">
      <c r="C23" s="7" t="s">
        <v>24</v>
      </c>
      <c r="F23" s="4"/>
      <c r="G23" s="4"/>
      <c r="H23" s="4"/>
      <c r="I23" s="4"/>
      <c r="J23" s="4"/>
      <c r="K23" s="4"/>
      <c r="L23" s="4"/>
    </row>
    <row r="24" spans="2:16" x14ac:dyDescent="0.25">
      <c r="C24" s="7" t="s">
        <v>25</v>
      </c>
      <c r="F24" s="16"/>
      <c r="G24" s="16"/>
      <c r="H24" s="16"/>
      <c r="I24" s="4"/>
      <c r="J24" s="4"/>
      <c r="K24" s="4"/>
      <c r="L24" s="4"/>
    </row>
    <row r="25" spans="2:16" x14ac:dyDescent="0.25">
      <c r="B25" s="1">
        <v>2.1</v>
      </c>
      <c r="D25" s="5" t="s">
        <v>26</v>
      </c>
      <c r="F25" s="4">
        <v>127727800.52</v>
      </c>
      <c r="G25" s="4"/>
      <c r="H25" s="4">
        <v>92524553.450000003</v>
      </c>
      <c r="I25" s="4" t="e">
        <f>#REF!</f>
        <v>#REF!</v>
      </c>
      <c r="J25" s="4" t="e">
        <f>F25-I25</f>
        <v>#REF!</v>
      </c>
      <c r="K25" s="4" t="e">
        <f>#REF!</f>
        <v>#REF!</v>
      </c>
      <c r="L25" s="4" t="e">
        <f t="shared" ref="L25:L28" si="1">H25-K25</f>
        <v>#REF!</v>
      </c>
      <c r="M25" s="17"/>
    </row>
    <row r="26" spans="2:16" customFormat="1" x14ac:dyDescent="0.25">
      <c r="B26">
        <v>2.2000000000000002</v>
      </c>
      <c r="C26" s="12"/>
      <c r="D26" s="5" t="s">
        <v>27</v>
      </c>
      <c r="E26" s="6"/>
      <c r="F26" s="4">
        <v>35745614.049999997</v>
      </c>
      <c r="G26" s="4"/>
      <c r="H26" s="4">
        <v>34249441.619999997</v>
      </c>
      <c r="I26" s="4" t="e">
        <f>#REF!</f>
        <v>#REF!</v>
      </c>
      <c r="J26" s="4" t="e">
        <f>F26-I26</f>
        <v>#REF!</v>
      </c>
      <c r="K26" s="4" t="e">
        <f>#REF!</f>
        <v>#REF!</v>
      </c>
      <c r="L26" s="4" t="e">
        <f t="shared" si="1"/>
        <v>#REF!</v>
      </c>
      <c r="M26" s="23"/>
      <c r="N26" s="13"/>
    </row>
    <row r="27" spans="2:16" customFormat="1" x14ac:dyDescent="0.25">
      <c r="B27">
        <v>2.2999999999999998</v>
      </c>
      <c r="C27" s="12"/>
      <c r="D27" s="5" t="s">
        <v>28</v>
      </c>
      <c r="E27" s="6"/>
      <c r="F27" s="4">
        <v>415121406.33999997</v>
      </c>
      <c r="G27" s="4"/>
      <c r="H27" s="4">
        <v>387765134.14999998</v>
      </c>
      <c r="I27" s="4" t="e">
        <f>#REF!</f>
        <v>#REF!</v>
      </c>
      <c r="J27" s="4" t="e">
        <f>F27-I27</f>
        <v>#REF!</v>
      </c>
      <c r="K27" s="4" t="e">
        <f>#REF!</f>
        <v>#REF!</v>
      </c>
      <c r="L27" s="4" t="e">
        <f t="shared" si="1"/>
        <v>#REF!</v>
      </c>
    </row>
    <row r="28" spans="2:16" customFormat="1" x14ac:dyDescent="0.25">
      <c r="B28" s="1">
        <v>2.4</v>
      </c>
      <c r="C28" s="12"/>
      <c r="D28" s="5" t="s">
        <v>29</v>
      </c>
      <c r="E28" s="6"/>
      <c r="F28" s="4">
        <v>33432553.719999984</v>
      </c>
      <c r="G28" s="4"/>
      <c r="H28" s="4">
        <v>3785823.2400000039</v>
      </c>
      <c r="I28" s="4" t="e">
        <f>#REF!</f>
        <v>#REF!</v>
      </c>
      <c r="J28" s="4" t="e">
        <f>F28-I28</f>
        <v>#REF!</v>
      </c>
      <c r="K28" s="4" t="e">
        <f>#REF!</f>
        <v>#REF!</v>
      </c>
      <c r="L28" s="4" t="e">
        <f t="shared" si="1"/>
        <v>#REF!</v>
      </c>
    </row>
    <row r="29" spans="2:16" x14ac:dyDescent="0.25">
      <c r="C29" s="7" t="s">
        <v>30</v>
      </c>
      <c r="F29" s="15">
        <v>612027374.63</v>
      </c>
      <c r="G29" s="16"/>
      <c r="H29" s="15">
        <v>518324951.45999998</v>
      </c>
      <c r="I29" s="4"/>
      <c r="J29" s="4"/>
      <c r="K29" s="4"/>
      <c r="L29" s="4"/>
    </row>
    <row r="30" spans="2:16" customFormat="1" x14ac:dyDescent="0.25">
      <c r="C30" s="24" t="s">
        <v>31</v>
      </c>
      <c r="D30" s="12"/>
      <c r="E30" s="6"/>
      <c r="F30" s="25"/>
      <c r="G30" s="25"/>
      <c r="H30" s="25"/>
      <c r="I30" s="4"/>
      <c r="J30" s="4"/>
      <c r="K30" s="4"/>
      <c r="L30" s="4"/>
    </row>
    <row r="31" spans="2:16" customFormat="1" x14ac:dyDescent="0.25">
      <c r="B31">
        <v>2.5</v>
      </c>
      <c r="C31" s="12"/>
      <c r="D31" s="5" t="s">
        <v>32</v>
      </c>
      <c r="E31" s="6"/>
      <c r="F31" s="4">
        <v>280420658.19999999</v>
      </c>
      <c r="G31" s="4"/>
      <c r="H31" s="4">
        <v>330949443.98000002</v>
      </c>
      <c r="I31" s="4" t="e">
        <f>-SUMIF('[55]Balanza 202605'!$J$3:$J$266,"2.5",'[55]Balanza 202605'!$I$3:$I$266)</f>
        <v>#VALUE!</v>
      </c>
      <c r="J31" s="4" t="e">
        <f>-SUMIF('[55]Balanza 202605'!$J$3:$J$266,"2.5",'[55]Balanza 202605'!$I$3:$I$266)</f>
        <v>#VALUE!</v>
      </c>
      <c r="K31" s="4" t="e">
        <f>-SUMIF('[55]Balanza 202605'!$J$3:$J$266,"2.5",'[55]Balanza 202605'!$I$3:$I$266)</f>
        <v>#VALUE!</v>
      </c>
      <c r="L31" s="4" t="e">
        <f>-SUMIF('[55]Balanza 202605'!$J$3:$J$266,"2.5",'[55]Balanza 202605'!$I$3:$I$266)</f>
        <v>#VALUE!</v>
      </c>
      <c r="M31" s="13"/>
      <c r="P31" s="26"/>
    </row>
    <row r="32" spans="2:16" customFormat="1" x14ac:dyDescent="0.25">
      <c r="B32">
        <v>2.6</v>
      </c>
      <c r="C32" s="12"/>
      <c r="D32" s="5" t="s">
        <v>33</v>
      </c>
      <c r="E32" s="6"/>
      <c r="F32" s="4">
        <v>118026287.84</v>
      </c>
      <c r="G32" s="4"/>
      <c r="H32" s="4">
        <v>35099631.32</v>
      </c>
      <c r="I32" s="4" t="e">
        <f>#REF!</f>
        <v>#REF!</v>
      </c>
      <c r="J32" s="4" t="e">
        <f>F32-I32</f>
        <v>#REF!</v>
      </c>
      <c r="K32" s="4" t="e">
        <f>#REF!</f>
        <v>#REF!</v>
      </c>
      <c r="L32" s="4" t="e">
        <f t="shared" ref="L32" si="2">H32-K32</f>
        <v>#REF!</v>
      </c>
    </row>
    <row r="33" spans="2:16" customFormat="1" x14ac:dyDescent="0.25">
      <c r="C33" s="24" t="s">
        <v>34</v>
      </c>
      <c r="D33" s="12"/>
      <c r="E33" s="6"/>
      <c r="F33" s="27">
        <v>398446946.03999996</v>
      </c>
      <c r="G33" s="28"/>
      <c r="H33" s="27">
        <v>366049075.30000001</v>
      </c>
      <c r="I33" s="4"/>
      <c r="J33" s="4"/>
      <c r="K33" s="4"/>
      <c r="L33" s="4"/>
    </row>
    <row r="34" spans="2:16" x14ac:dyDescent="0.25">
      <c r="C34" s="7" t="s">
        <v>35</v>
      </c>
      <c r="F34" s="15">
        <v>1010474320.67</v>
      </c>
      <c r="G34" s="22"/>
      <c r="H34" s="15">
        <v>884374026.75999999</v>
      </c>
      <c r="I34" s="4"/>
      <c r="J34" s="4"/>
      <c r="K34" s="4"/>
    </row>
    <row r="35" spans="2:16" x14ac:dyDescent="0.25">
      <c r="C35" s="7"/>
      <c r="F35" s="4"/>
      <c r="G35" s="4"/>
      <c r="H35" s="4" t="s">
        <v>23</v>
      </c>
      <c r="I35" s="4"/>
      <c r="J35" s="4"/>
      <c r="K35" s="4"/>
      <c r="P35" s="29"/>
    </row>
    <row r="36" spans="2:16" x14ac:dyDescent="0.25">
      <c r="C36" s="7" t="s">
        <v>36</v>
      </c>
      <c r="E36" s="3"/>
      <c r="F36" s="4"/>
      <c r="G36" s="4"/>
      <c r="H36" s="4"/>
      <c r="I36" s="4"/>
      <c r="J36" s="4"/>
      <c r="K36" s="4"/>
    </row>
    <row r="37" spans="2:16" customFormat="1" x14ac:dyDescent="0.25">
      <c r="B37">
        <v>3.1</v>
      </c>
      <c r="C37" s="24"/>
      <c r="D37" s="5" t="s">
        <v>37</v>
      </c>
      <c r="E37" s="6"/>
      <c r="F37" s="4">
        <v>2587921627.2199998</v>
      </c>
      <c r="G37" s="4"/>
      <c r="H37" s="4">
        <v>2587921627.2199998</v>
      </c>
      <c r="I37" s="4"/>
      <c r="J37" s="4"/>
      <c r="K37" s="4"/>
      <c r="L37" s="4"/>
    </row>
    <row r="38" spans="2:16" customFormat="1" x14ac:dyDescent="0.25">
      <c r="B38">
        <v>3.2</v>
      </c>
      <c r="C38" s="12"/>
      <c r="D38" s="5" t="s">
        <v>38</v>
      </c>
      <c r="E38" s="6"/>
      <c r="F38" s="4">
        <v>4457999518.46</v>
      </c>
      <c r="G38" s="4"/>
      <c r="H38" s="4">
        <v>6243398627.6899996</v>
      </c>
      <c r="I38" s="4"/>
      <c r="J38" s="4"/>
      <c r="K38" s="4"/>
      <c r="L38" s="4"/>
      <c r="M38" s="13"/>
    </row>
    <row r="39" spans="2:16" x14ac:dyDescent="0.25">
      <c r="D39" s="5" t="s">
        <v>39</v>
      </c>
      <c r="F39" s="4">
        <v>1217548847.8899999</v>
      </c>
      <c r="G39" s="4">
        <f>'[56] ERF-Rendimiento Financiero'!G23</f>
        <v>0</v>
      </c>
      <c r="H39" s="4">
        <v>1527186500.0499997</v>
      </c>
      <c r="I39" s="4"/>
      <c r="J39" s="4"/>
      <c r="K39" s="4"/>
      <c r="L39" s="4"/>
    </row>
    <row r="40" spans="2:16" x14ac:dyDescent="0.25">
      <c r="C40" s="7" t="s">
        <v>40</v>
      </c>
      <c r="F40" s="27">
        <v>8263469992.5699997</v>
      </c>
      <c r="G40" s="22"/>
      <c r="H40" s="27">
        <v>10358506754.959999</v>
      </c>
      <c r="I40" s="4"/>
      <c r="J40" s="4"/>
      <c r="K40" s="4"/>
      <c r="N40" s="17"/>
      <c r="P40" s="17"/>
    </row>
    <row r="41" spans="2:16" ht="15.75" thickBot="1" x14ac:dyDescent="0.3">
      <c r="C41" s="7" t="s">
        <v>41</v>
      </c>
      <c r="F41" s="21">
        <v>9273944314.2399998</v>
      </c>
      <c r="G41" s="10"/>
      <c r="H41" s="21">
        <v>11242880781.719999</v>
      </c>
      <c r="I41" s="4"/>
      <c r="J41" s="4"/>
      <c r="K41" s="4"/>
    </row>
    <row r="42" spans="2:16" ht="15.75" thickTop="1" x14ac:dyDescent="0.25">
      <c r="C42" s="7"/>
      <c r="F42" s="30"/>
      <c r="G42" s="10"/>
      <c r="H42" s="30"/>
      <c r="I42" s="4"/>
      <c r="J42" s="4"/>
      <c r="K42" s="4"/>
      <c r="P42" s="17"/>
    </row>
    <row r="43" spans="2:16" x14ac:dyDescent="0.25">
      <c r="F43" s="31"/>
      <c r="H43" s="4"/>
    </row>
    <row r="44" spans="2:16" x14ac:dyDescent="0.25">
      <c r="F44" s="31"/>
    </row>
    <row r="45" spans="2:16" x14ac:dyDescent="0.25">
      <c r="F45" s="31"/>
    </row>
    <row r="46" spans="2:16" x14ac:dyDescent="0.25">
      <c r="N46"/>
    </row>
    <row r="47" spans="2:16" x14ac:dyDescent="0.25">
      <c r="D47" s="36"/>
      <c r="E47" s="36"/>
      <c r="F47" s="36"/>
      <c r="G47" s="36"/>
      <c r="H47" s="36"/>
    </row>
    <row r="48" spans="2:16" x14ac:dyDescent="0.25">
      <c r="D48" s="33"/>
      <c r="E48" s="33"/>
      <c r="F48" s="33"/>
      <c r="G48" s="33"/>
      <c r="H48" s="33"/>
    </row>
    <row r="65" hidden="1" x14ac:dyDescent="0.25"/>
    <row r="132" spans="3:3" x14ac:dyDescent="0.25">
      <c r="C132" s="5" t="s">
        <v>42</v>
      </c>
    </row>
    <row r="370" spans="3:3" ht="409.5" x14ac:dyDescent="0.25">
      <c r="C370" s="32" t="s">
        <v>43</v>
      </c>
    </row>
  </sheetData>
  <mergeCells count="6">
    <mergeCell ref="D48:H48"/>
    <mergeCell ref="C1:H1"/>
    <mergeCell ref="C2:H2"/>
    <mergeCell ref="C3:H3"/>
    <mergeCell ref="C4:H4"/>
    <mergeCell ref="D47:H47"/>
  </mergeCells>
  <printOptions horizontalCentered="1"/>
  <pageMargins left="0.35433070866141736" right="0.35433070866141736" top="1.1811023622047245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 - Situación Financiera</vt:lpstr>
      <vt:lpstr>'ESF - Situación Financiera'!Área_de_impresión</vt:lpstr>
      <vt:lpstr>'ESF - Situación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2026-07-24T16:07:50Z</cp:lastPrinted>
  <dcterms:created xsi:type="dcterms:W3CDTF">2026-07-23T20:12:25Z</dcterms:created>
  <dcterms:modified xsi:type="dcterms:W3CDTF">2026-07-24T16:07:59Z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2026-07-23T20:52:39Z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92b56f1e-a91c-4239-99e9-1aaa18bc4c38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