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1CBD063B-6439-44DF-9449-B568DF70F8C2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2do trimestre" sheetId="7" r:id="rId5"/>
  </sheets>
  <definedNames>
    <definedName name="_xlnm._FilterDatabase" localSheetId="4" hidden="1">'2do trimestre'!$A$4:$H$65</definedName>
    <definedName name="_xlnm.Print_Area" localSheetId="0">'Enero-Marzo 2019 (3)'!$A$1:$H$287</definedName>
    <definedName name="_xlnm.Print_Titles" localSheetId="4">'2do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9" i="7" l="1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G110" i="7"/>
  <c r="H110" i="7" s="1"/>
  <c r="G109" i="7"/>
  <c r="H109" i="7" s="1"/>
  <c r="H108" i="7"/>
  <c r="H107" i="7"/>
  <c r="H106" i="7"/>
  <c r="H105" i="7"/>
  <c r="H104" i="7"/>
  <c r="H103" i="7"/>
  <c r="G102" i="7"/>
  <c r="H102" i="7" s="1"/>
  <c r="H101" i="7"/>
  <c r="G100" i="7"/>
  <c r="H100" i="7" s="1"/>
  <c r="H99" i="7"/>
  <c r="H98" i="7"/>
  <c r="H97" i="7"/>
  <c r="H96" i="7"/>
  <c r="H95" i="7"/>
  <c r="H94" i="7"/>
  <c r="H93" i="7"/>
  <c r="H92" i="7"/>
  <c r="H91" i="7"/>
  <c r="G90" i="7"/>
  <c r="H90" i="7" s="1"/>
  <c r="G89" i="7"/>
  <c r="H89" i="7" s="1"/>
  <c r="G88" i="7"/>
  <c r="H88" i="7" s="1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G19" i="7"/>
  <c r="F19" i="7"/>
  <c r="H19" i="7" s="1"/>
  <c r="G18" i="7"/>
  <c r="H18" i="7" s="1"/>
  <c r="H17" i="7"/>
  <c r="H16" i="7"/>
  <c r="H15" i="7"/>
  <c r="H14" i="7"/>
  <c r="H13" i="7"/>
  <c r="H12" i="7"/>
  <c r="H11" i="7"/>
  <c r="H10" i="7"/>
  <c r="G9" i="7"/>
  <c r="H9" i="7" s="1"/>
  <c r="H8" i="7"/>
  <c r="H7" i="7"/>
  <c r="H6" i="7"/>
  <c r="H5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<sst xmlns="http://schemas.openxmlformats.org/spreadsheetml/2006/main" count="3892" uniqueCount="863">
  <si>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</si>
  <si>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</si>
  <si>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</si>
  <si>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</si>
  <si>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</si>
  <si>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</si>
  <si>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</si>
  <si>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</si>
  <si>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</si>
  <si>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</si>
  <si>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</si>
  <si>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</si>
  <si>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</si>
  <si>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</si>
  <si>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</si>
  <si>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</si>
  <si>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</si>
  <si>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</si>
  <si>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</si>
  <si>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</si>
  <si>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</si>
  <si>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</si>
  <si>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</si>
  <si>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</si>
  <si>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</si>
  <si>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</si>
  <si>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</si>
  <si>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</si>
  <si>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</si>
  <si>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</si>
  <si>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</si>
  <si>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</si>
  <si>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</si>
  <si>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</si>
  <si>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</si>
  <si>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</si>
  <si>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</si>
  <si>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</si>
  <si>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</si>
  <si>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</si>
  <si>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</si>
  <si>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</si>
  <si>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</si>
  <si>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</si>
  <si>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</si>
  <si>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</si>
  <si>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</si>
  <si>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</si>
  <si>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</si>
  <si>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</si>
  <si>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</si>
  <si>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</si>
  <si>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</si>
  <si>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</si>
  <si>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</si>
  <si>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</si>
  <si>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</si>
  <si>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</si>
  <si>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</si>
  <si>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</si>
  <si>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</si>
  <si>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</si>
  <si>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</si>
  <si>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</si>
  <si>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</si>
  <si>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</si>
  <si>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</si>
  <si>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</si>
  <si>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</si>
  <si>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</si>
  <si>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</si>
  <si>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</si>
  <si>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</si>
  <si>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</si>
  <si>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</si>
  <si>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</si>
  <si>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</si>
  <si>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</si>
  <si>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</si>
  <si>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</si>
  <si>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</si>
  <si>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</si>
  <si>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</si>
  <si>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</si>
  <si>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</si>
  <si>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</si>
  <si>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</si>
  <si>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</si>
  <si>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</si>
  <si>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</si>
  <si>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</si>
  <si>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</si>
  <si>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</si>
  <si>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</si>
  <si>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</si>
  <si>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</si>
  <si>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</si>
  <si>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</si>
  <si>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</si>
  <si>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</si>
  <si>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</si>
  <si>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</si>
  <si>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</si>
  <si>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</si>
  <si>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</si>
  <si>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</si>
  <si>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</si>
  <si>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</si>
  <si>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</si>
  <si>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</si>
  <si>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</si>
  <si>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</si>
  <si>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</si>
  <si>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</si>
  <si>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</si>
  <si>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</si>
  <si>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</si>
  <si>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</si>
  <si>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</si>
  <si>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</si>
  <si>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</si>
  <si>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</si>
  <si>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</si>
  <si>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</si>
  <si>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</si>
  <si>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</si>
  <si>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</si>
  <si>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</si>
  <si>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</si>
  <si>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</si>
  <si>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</si>
  <si>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</si>
  <si>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</si>
  <si>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</si>
  <si>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</si>
  <si>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</si>
  <si>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</si>
  <si>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</si>
  <si>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</si>
  <si>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</si>
  <si>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</si>
  <si>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</si>
  <si>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</si>
  <si>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</si>
  <si>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</si>
  <si>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</si>
  <si>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</si>
  <si>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</si>
  <si>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</si>
  <si>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</si>
  <si>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</si>
  <si>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</si>
  <si>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</si>
  <si>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</si>
  <si>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</si>
  <si>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</si>
  <si>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</si>
  <si>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</si>
  <si>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</si>
  <si>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</si>
  <si>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</si>
  <si>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</si>
  <si>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</si>
  <si>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</si>
  <si>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</si>
  <si>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</si>
  <si>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</si>
  <si>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</si>
  <si>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</si>
  <si>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</si>
  <si>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</si>
  <si>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</si>
  <si>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</si>
  <si>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</si>
  <si>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</si>
  <si>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</si>
  <si>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</si>
  <si>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</si>
  <si>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</si>
  <si>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</si>
  <si>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</si>
  <si>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</si>
  <si>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</si>
  <si>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</si>
  <si>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</si>
  <si>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</si>
  <si>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</si>
  <si>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</si>
  <si>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</si>
  <si>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</si>
  <si>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</si>
  <si>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</si>
  <si>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</si>
  <si>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</si>
  <si>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</si>
  <si>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</si>
  <si>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</si>
  <si>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</si>
  <si>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</si>
  <si>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</si>
  <si>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</si>
  <si>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</si>
  <si>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</si>
  <si>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</si>
  <si>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</si>
  <si>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</si>
  <si>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</si>
  <si>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</si>
  <si>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</si>
  <si>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</si>
  <si>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</si>
  <si>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</si>
  <si>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</si>
  <si>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</si>
  <si>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</si>
  <si>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</si>
  <si>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</si>
  <si>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</si>
  <si>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</si>
  <si>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</si>
  <si>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</si>
  <si>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</si>
  <si>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</si>
  <si>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</si>
  <si>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</si>
  <si>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</si>
  <si>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</si>
  <si>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</si>
  <si>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</si>
  <si>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</si>
  <si>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</si>
  <si>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</si>
  <si>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</si>
  <si>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</si>
  <si>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</si>
  <si>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</si>
  <si>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</si>
  <si>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</si>
  <si>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</si>
  <si>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</si>
  <si>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</si>
  <si>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</si>
  <si>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</si>
  <si>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</si>
  <si>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</si>
  <si>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</si>
  <si>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</si>
  <si>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</si>
  <si>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</si>
  <si>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</si>
  <si>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</si>
  <si>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</si>
  <si>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</si>
  <si>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</si>
  <si>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</si>
  <si>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</si>
  <si>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</si>
  <si>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</si>
  <si>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</si>
  <si>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</si>
  <si>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</si>
  <si>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</si>
  <si>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</si>
  <si>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</si>
  <si>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</si>
  <si>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</si>
  <si>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</si>
  <si>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</si>
  <si>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</si>
  <si>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</si>
  <si>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</si>
  <si>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</si>
  <si>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</si>
  <si>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</si>
  <si>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</si>
  <si>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</si>
  <si>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</si>
  <si>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</si>
  <si>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</si>
  <si>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</si>
  <si>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</si>
  <si>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</si>
  <si>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</si>
  <si>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</si>
  <si>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</si>
  <si>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</si>
  <si>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</si>
  <si>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</si>
  <si>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</si>
  <si>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</si>
  <si>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</si>
  <si>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</si>
  <si>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</si>
  <si>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</si>
  <si>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</si>
  <si>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</si>
  <si>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</si>
  <si>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</si>
  <si>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</si>
  <si>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</si>
  <si>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</si>
  <si>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</si>
  <si>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</si>
  <si>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</si>
  <si>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</si>
  <si>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</si>
  <si>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</si>
  <si>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</si>
  <si>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</si>
  <si>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</si>
  <si>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</si>
  <si>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</si>
  <si>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</si>
  <si>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</si>
  <si>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</si>
  <si>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</si>
  <si>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</si>
  <si>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</si>
  <si>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</si>
  <si>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</si>
  <si>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</si>
  <si>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</si>
  <si>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</si>
  <si>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</si>
  <si>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</si>
  <si>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</si>
  <si>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</si>
  <si>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</si>
  <si>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</si>
  <si>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</si>
  <si>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</si>
  <si>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</si>
  <si>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</si>
  <si>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</si>
  <si>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</si>
  <si>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</si>
  <si>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</si>
  <si>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</si>
  <si>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</si>
  <si>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</si>
  <si>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</si>
  <si>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</si>
  <si>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</si>
  <si>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</si>
  <si>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</si>
  <si>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</si>
  <si>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</si>
  <si>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</si>
  <si>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</si>
  <si>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</si>
  <si>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</si>
  <si>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</si>
  <si>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</si>
  <si>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</si>
  <si>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</si>
  <si>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</si>
  <si>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</si>
  <si>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</si>
  <si>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</si>
  <si>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</si>
  <si>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</si>
  <si>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</si>
  <si>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</si>
  <si>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</si>
  <si>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</si>
  <si>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</si>
  <si>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</si>
  <si>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</si>
  <si>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</si>
  <si>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</si>
  <si>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</si>
  <si>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</si>
  <si>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</si>
  <si>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</si>
  <si>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</si>
  <si>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</si>
  <si>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</si>
  <si>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</si>
  <si>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</si>
  <si>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</si>
  <si>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</si>
  <si>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</si>
  <si>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</si>
  <si>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</si>
  <si>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</si>
  <si>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</si>
  <si>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</si>
  <si>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</si>
  <si>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</si>
  <si>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</si>
  <si>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</si>
  <si>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</si>
  <si>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</si>
  <si>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</si>
  <si>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</si>
  <si>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</si>
  <si>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</si>
  <si>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</si>
  <si>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</si>
  <si>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</si>
  <si>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</si>
  <si>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</si>
  <si>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</si>
  <si>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</si>
  <si>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</si>
  <si>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</si>
  <si>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</si>
  <si>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</si>
  <si>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</si>
  <si>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</si>
  <si>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</si>
  <si>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</si>
  <si>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</si>
  <si>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</si>
  <si>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</si>
  <si>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</si>
  <si>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</si>
  <si>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</si>
  <si>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</si>
  <si>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</si>
  <si>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</si>
  <si>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</si>
  <si>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</si>
  <si>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</si>
  <si>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</si>
  <si>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</si>
  <si>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</si>
  <si>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</si>
  <si>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</si>
  <si>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</si>
  <si>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</si>
  <si>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</si>
  <si>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</si>
  <si>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</si>
  <si>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</si>
  <si>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</si>
  <si>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</si>
  <si>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</si>
  <si>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</si>
  <si>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</si>
  <si>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</si>
  <si>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</si>
  <si>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</si>
  <si>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</si>
  <si>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</si>
  <si>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</si>
  <si>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</si>
  <si>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</si>
  <si>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</si>
  <si>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</si>
  <si>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</si>
  <si>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</si>
  <si>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</si>
  <si>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</si>
  <si>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</si>
  <si>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</si>
  <si>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</si>
  <si>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</si>
  <si>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</si>
  <si>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</si>
  <si>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</si>
  <si>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</si>
  <si>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</si>
  <si>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</si>
  <si>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</si>
  <si>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</si>
  <si>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</si>
  <si>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</si>
  <si>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</si>
  <si>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</si>
  <si>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</si>
  <si>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</si>
  <si>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</si>
  <si>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</si>
  <si>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</si>
  <si>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</si>
  <si>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</si>
  <si>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</si>
  <si>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</si>
  <si>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</si>
  <si>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</si>
  <si>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</si>
  <si>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</si>
  <si>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</si>
  <si>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</si>
  <si>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</si>
  <si>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</si>
  <si>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</si>
  <si>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</si>
  <si>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</si>
  <si>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</si>
  <si>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</si>
  <si>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</si>
  <si>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</si>
  <si>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</si>
  <si>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</si>
  <si>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</si>
  <si>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</si>
  <si>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</si>
  <si>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</si>
  <si>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</si>
  <si>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</si>
  <si>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</si>
  <si>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</si>
  <si>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</si>
  <si>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</si>
  <si>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</si>
  <si>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</si>
  <si>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</si>
  <si>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</si>
  <si>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</si>
  <si>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</si>
  <si>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</si>
  <si>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</si>
  <si>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</si>
  <si>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</si>
  <si>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</si>
  <si>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</si>
  <si>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</si>
  <si>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</si>
  <si>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</si>
  <si>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</si>
  <si>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</si>
  <si>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</si>
  <si>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</si>
  <si>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</si>
  <si>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</si>
  <si>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</si>
  <si>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</si>
  <si>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</si>
  <si>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</si>
  <si>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</si>
  <si>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</si>
  <si>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</si>
  <si>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</si>
  <si>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</si>
  <si>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</si>
  <si>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</si>
  <si>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</si>
  <si>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</si>
  <si>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</si>
  <si>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</si>
  <si>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</si>
  <si>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</si>
  <si>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</si>
  <si>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</si>
  <si>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</si>
  <si>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</si>
  <si>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</si>
  <si>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</si>
  <si>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</si>
  <si>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</si>
  <si>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</si>
  <si>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</si>
  <si>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</si>
  <si>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</si>
  <si>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</si>
  <si>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</si>
  <si>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</si>
  <si>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</si>
  <si>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</si>
  <si>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</si>
  <si>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</si>
  <si>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</si>
  <si>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</si>
  <si>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</si>
  <si>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</si>
  <si>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</si>
  <si>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</si>
  <si>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</si>
  <si>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</si>
  <si>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</si>
  <si>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</si>
  <si>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</si>
  <si>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</si>
  <si>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</si>
  <si>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</si>
  <si>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</si>
  <si>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</si>
  <si>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</si>
  <si>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</si>
  <si>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</si>
  <si>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</si>
  <si>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</si>
  <si>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</si>
  <si>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</si>
  <si>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</si>
  <si>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</si>
  <si>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</si>
  <si>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</si>
  <si>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</si>
  <si>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</si>
  <si>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</si>
  <si>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</si>
  <si>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</si>
  <si>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</si>
  <si>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</si>
  <si>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Und</t>
  </si>
  <si>
    <t>12171703001</t>
  </si>
  <si>
    <t>Tinta ideal 2 onzas negra-azul</t>
  </si>
  <si>
    <t>12181501001</t>
  </si>
  <si>
    <t>Cera p/contar $) Pelikan</t>
  </si>
  <si>
    <t>14111511002</t>
  </si>
  <si>
    <t>Papel bond 8 1/2 x 11  cjs 10/1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</si>
  <si>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</si>
  <si>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</si>
  <si>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</si>
  <si>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</si>
  <si>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</si>
  <si>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</si>
  <si>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</si>
  <si>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</si>
  <si>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</si>
  <si>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</si>
  <si>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</si>
  <si>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</si>
  <si>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</si>
  <si>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14111704002</t>
  </si>
  <si>
    <t>Papel higiénico  12/1</t>
  </si>
  <si>
    <t>14111705001</t>
  </si>
  <si>
    <t>14111802001</t>
  </si>
  <si>
    <t>24141504003</t>
  </si>
  <si>
    <t>42131606001</t>
  </si>
  <si>
    <t>Mascarillas KN95 LOGO DGA</t>
  </si>
  <si>
    <t>42131606002</t>
  </si>
  <si>
    <t>Mascarillas cjs 50/1</t>
  </si>
  <si>
    <t>42132201003</t>
  </si>
  <si>
    <t>Guantes  caja 100/1</t>
  </si>
  <si>
    <t>42132201005</t>
  </si>
  <si>
    <t>Guantes de limpieza</t>
  </si>
  <si>
    <t>44102606002</t>
  </si>
  <si>
    <t>Cinta Brother correctora AX-10  black</t>
  </si>
  <si>
    <t>44102606003</t>
  </si>
  <si>
    <t>Cinta Olimpia-Kores 188-Royal alfha-600</t>
  </si>
  <si>
    <t>44103504001</t>
  </si>
  <si>
    <t>44103504002</t>
  </si>
  <si>
    <t>44103504003</t>
  </si>
  <si>
    <t>44103504004</t>
  </si>
  <si>
    <t>44111503001</t>
  </si>
  <si>
    <t>Bandejas p/ escritorios (2 bdj=1juego)</t>
  </si>
  <si>
    <t>44111509001</t>
  </si>
  <si>
    <t>44121506002</t>
  </si>
  <si>
    <t>Sobre manila 9X12. 25 CADA PAQUETE</t>
  </si>
  <si>
    <t>44121506005</t>
  </si>
  <si>
    <t>Sobre manila 6 1/2 x 9 1/2</t>
  </si>
  <si>
    <t>44121506006</t>
  </si>
  <si>
    <t>Sobre manila 3x6</t>
  </si>
  <si>
    <t>44121506010</t>
  </si>
  <si>
    <t>Sobre manila 10x13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</si>
  <si>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</si>
  <si>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</si>
  <si>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</si>
  <si>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</si>
  <si>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</si>
  <si>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</si>
  <si>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</si>
  <si>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</si>
  <si>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</si>
  <si>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</si>
  <si>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</si>
  <si>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</si>
  <si>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</si>
  <si>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</si>
  <si>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</si>
  <si>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44121706001</t>
  </si>
  <si>
    <t>Lapiz de carbon cjs/12/1</t>
  </si>
  <si>
    <t>44121708002</t>
  </si>
  <si>
    <t>Marcadores</t>
  </si>
  <si>
    <t>44121708003</t>
  </si>
  <si>
    <t>Marcadores de pizarra</t>
  </si>
  <si>
    <t>44121716001</t>
  </si>
  <si>
    <t>Resaltadores CJS 12/1</t>
  </si>
  <si>
    <t>44121802001</t>
  </si>
  <si>
    <t>corrector liquido</t>
  </si>
  <si>
    <t>44122003001</t>
  </si>
  <si>
    <t>CARPETAS DE ARGOLLAS DE 1/2 PULG.</t>
  </si>
  <si>
    <t>44122003002</t>
  </si>
  <si>
    <t>44122003004</t>
  </si>
  <si>
    <t>44122003005</t>
  </si>
  <si>
    <t>44122003006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</si>
  <si>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</si>
  <si>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</si>
  <si>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</si>
  <si>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</si>
  <si>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</si>
  <si>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</si>
  <si>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</si>
  <si>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44122017004</t>
  </si>
  <si>
    <t>Pendaflex 8 1/2 x 14</t>
  </si>
  <si>
    <t>44122026001</t>
  </si>
  <si>
    <t>44122101001</t>
  </si>
  <si>
    <t>Gomitas Cajas</t>
  </si>
  <si>
    <t>44122101002</t>
  </si>
  <si>
    <t>Gomitas Grande Fundas ( 7 x 1/8, 4Oz-113Gr)  NO. 33</t>
  </si>
  <si>
    <t>44122104001</t>
  </si>
  <si>
    <t>44122104002</t>
  </si>
  <si>
    <t>47121701003</t>
  </si>
  <si>
    <t>Funda plástica 24 x 30 (paq. 100/1) 10 paquetes</t>
  </si>
  <si>
    <t>47121701004</t>
  </si>
  <si>
    <t>Funda plástica 36 x 55 (paq. 100/1) 05 paquetes</t>
  </si>
  <si>
    <t>47131502001</t>
  </si>
  <si>
    <t>47131602001</t>
  </si>
  <si>
    <t>47131604001</t>
  </si>
  <si>
    <t>47131618001</t>
  </si>
  <si>
    <t>Suaper No.28</t>
  </si>
  <si>
    <t>47131803006</t>
  </si>
  <si>
    <t>piedra desodorante para inodoro de olor 40/1</t>
  </si>
  <si>
    <t>47131803007</t>
  </si>
  <si>
    <t>47131807001</t>
  </si>
  <si>
    <t>Blanqueadores</t>
  </si>
  <si>
    <t>47131830001</t>
  </si>
  <si>
    <t>52151504002</t>
  </si>
  <si>
    <t>52151504003</t>
  </si>
  <si>
    <t>Vasos p/café #4 Cjs 20/1 Paq. 20/1</t>
  </si>
  <si>
    <t>52151505001</t>
  </si>
  <si>
    <t>Paquete de removedores 1000/1</t>
  </si>
  <si>
    <t>55121715001</t>
  </si>
  <si>
    <t>55121715002</t>
  </si>
  <si>
    <t>55121715003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</si>
  <si>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</si>
  <si>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</si>
  <si>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</si>
  <si>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</si>
  <si>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</si>
  <si>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</si>
  <si>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</si>
  <si>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</si>
  <si>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</si>
  <si>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</si>
  <si>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</si>
  <si>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82121507009</t>
  </si>
  <si>
    <t>82121507010</t>
  </si>
  <si>
    <t>82121507011</t>
  </si>
  <si>
    <t>82121507014</t>
  </si>
  <si>
    <t>82121507015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</si>
  <si>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</si>
  <si>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</si>
  <si>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</si>
  <si>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</si>
  <si>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</si>
  <si>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</si>
  <si>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</si>
  <si>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</si>
  <si>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</si>
  <si>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</si>
  <si>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</si>
  <si>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</si>
  <si>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</si>
  <si>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</si>
  <si>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</si>
  <si>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</si>
  <si>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</si>
  <si>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</si>
  <si>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</si>
  <si>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</si>
  <si>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</si>
  <si>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</si>
  <si>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</si>
  <si>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</si>
  <si>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</si>
  <si>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</si>
  <si>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</si>
  <si>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</si>
  <si>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82121507046</t>
  </si>
  <si>
    <t>82121507047</t>
  </si>
  <si>
    <t>Formulario Entrada de vehiculo extranjero a RD</t>
  </si>
  <si>
    <t>82121507048</t>
  </si>
  <si>
    <t>Formulario Entrada y Salida de vehiculos</t>
  </si>
  <si>
    <t>82121507053</t>
  </si>
  <si>
    <t>Formulario de mercancía exportada para reimportación</t>
  </si>
  <si>
    <t>Paquete</t>
  </si>
  <si>
    <t>14111511001</t>
  </si>
  <si>
    <t>42132201004</t>
  </si>
  <si>
    <t>44121701001</t>
  </si>
  <si>
    <t>44121701005</t>
  </si>
  <si>
    <t>44122011005</t>
  </si>
  <si>
    <t>47131801001</t>
  </si>
  <si>
    <t>47131805001</t>
  </si>
  <si>
    <t>55121606001</t>
  </si>
  <si>
    <t>55121715004</t>
  </si>
  <si>
    <t>82121507043</t>
  </si>
  <si>
    <t>Guantes azules de nitrile caja 100/1 (50 pares de guantes)</t>
  </si>
  <si>
    <t>Felpas Azul de 0.5mm</t>
  </si>
  <si>
    <t>Felpas negra de 0.5mm</t>
  </si>
  <si>
    <t>Folders</t>
  </si>
  <si>
    <t>Lanilla YARDA/20</t>
  </si>
  <si>
    <t>Brillo verde de pared paq. 3/1</t>
  </si>
  <si>
    <t>Limpiadores de piso</t>
  </si>
  <si>
    <t>Desinfectantes para uso doméstico</t>
  </si>
  <si>
    <t>Limpiadores de propósito general</t>
  </si>
  <si>
    <t>Label Adhesiva paq de 200/1 (1.7x9 cm)</t>
  </si>
  <si>
    <t>Banderas o accesorios</t>
  </si>
  <si>
    <t>DR-Cafta-Tratado libre com. de RD-EU y Centroamérica-Tomo I-</t>
  </si>
  <si>
    <t>Fardo</t>
  </si>
  <si>
    <t>|</t>
  </si>
  <si>
    <t>Inventario en Almacén Trimestral (abril-mayo-junio 2025)</t>
  </si>
  <si>
    <t>14111509001</t>
  </si>
  <si>
    <t>14111509002</t>
  </si>
  <si>
    <t>14111703001</t>
  </si>
  <si>
    <t>14111813001</t>
  </si>
  <si>
    <t>14121810002</t>
  </si>
  <si>
    <t>27112120001</t>
  </si>
  <si>
    <t>27112120002</t>
  </si>
  <si>
    <t>27112120003</t>
  </si>
  <si>
    <t>31201522002</t>
  </si>
  <si>
    <t>31201610001</t>
  </si>
  <si>
    <t>31201610002</t>
  </si>
  <si>
    <t>44101716001</t>
  </si>
  <si>
    <t>44101716002</t>
  </si>
  <si>
    <t>44101801002</t>
  </si>
  <si>
    <t>44101802001</t>
  </si>
  <si>
    <t>44101806001</t>
  </si>
  <si>
    <t>44102606005</t>
  </si>
  <si>
    <t>44121506001</t>
  </si>
  <si>
    <t>44122107001</t>
  </si>
  <si>
    <t>47121701002</t>
  </si>
  <si>
    <t>47131701001</t>
  </si>
  <si>
    <t>47131702001</t>
  </si>
  <si>
    <t>47131704001</t>
  </si>
  <si>
    <t>47131706001</t>
  </si>
  <si>
    <t>12161902001</t>
  </si>
  <si>
    <t>50201706003</t>
  </si>
  <si>
    <t>52151504001</t>
  </si>
  <si>
    <t>60121524001</t>
  </si>
  <si>
    <t>60121524002</t>
  </si>
  <si>
    <t>82121507012</t>
  </si>
  <si>
    <t>82121507013</t>
  </si>
  <si>
    <t>82121507016</t>
  </si>
  <si>
    <t>82121507023</t>
  </si>
  <si>
    <t>82121507025</t>
  </si>
  <si>
    <t>Papel membreteado</t>
  </si>
  <si>
    <t>Sobre membreteado (Papel timbrado) cajas 500/1</t>
  </si>
  <si>
    <t>Papel toalla   en caja faldo 6/1(Mano)</t>
  </si>
  <si>
    <t>Servilletas estandar 400/1 paq. Fardo 10/1</t>
  </si>
  <si>
    <t>Formatos o libros de correspondencia (Libro Record)</t>
  </si>
  <si>
    <t>Papel carbon 8,5 x 14</t>
  </si>
  <si>
    <t>Grapas grandes 23/13</t>
  </si>
  <si>
    <t>Grapas gran capacidad 23/20</t>
  </si>
  <si>
    <t>Cinta adhesiva P/Dispensador 1/2 PEQ.</t>
  </si>
  <si>
    <t>Uhu mediano 125 mililitros glue stick-liquido</t>
  </si>
  <si>
    <t>Perforadora de 2 h</t>
  </si>
  <si>
    <t>Perforadora de 3 h</t>
  </si>
  <si>
    <t>Calculadora o accesorios</t>
  </si>
  <si>
    <t>Calculadora Sharp</t>
  </si>
  <si>
    <t>Rollos de Papel Termico 3 1/8 (Tramite y Archivo)50/1</t>
  </si>
  <si>
    <t>Cinta de máquinas de escribir</t>
  </si>
  <si>
    <t>Sobre en blanco No. 10. 25 CADA PAQUETE</t>
  </si>
  <si>
    <t>Grapas</t>
  </si>
  <si>
    <t>Funda plástica 17 x 22 (paq. 100/1) 05 paquetes</t>
  </si>
  <si>
    <t>Dispensadores de toallas de papel</t>
  </si>
  <si>
    <t>Dispensadores de productos sanitarios.</t>
  </si>
  <si>
    <t>DISPENSADOR DE GEL O JABON LIQUIDO</t>
  </si>
  <si>
    <t>Dispensadores de ambientadores</t>
  </si>
  <si>
    <t>Detergente en polvo 30lbs</t>
  </si>
  <si>
    <t>Paquete de café 1LB (faldo 20/1)</t>
  </si>
  <si>
    <t>Bolígrafos de gel (Felpa azul)</t>
  </si>
  <si>
    <t>Bolígrafos de gel (Felpa negra)</t>
  </si>
  <si>
    <t>Formulario 101 Block</t>
  </si>
  <si>
    <t>Formulario-72-Permiso Para La Introduccion Temporal De Atomo</t>
  </si>
  <si>
    <t>Impresión de papelería o formularios comerciales (Carta de Ruta)</t>
  </si>
  <si>
    <t>Cajas</t>
  </si>
  <si>
    <t>Saco</t>
  </si>
  <si>
    <t>Encargado Aprovisionamiento, DGA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</si>
</sst>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dd/mm/yyyy;@"/>
    <numFmt numFmtId="167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75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0" fontId="15" fillId="0" borderId="2" xfId="0" applyFont="1" applyBorder="1" applyAlignment="1">
      <alignment horizontal="center" vertical="center"/>
    </xf>
    <xf numFmtId="164" fontId="15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left" vertical="center"/>
    </xf>
    <xf numFmtId="14" fontId="15" fillId="0" borderId="2" xfId="0" applyNumberFormat="1" applyFont="1" applyBorder="1" applyAlignment="1">
      <alignment horizontal="center" vertical="center"/>
    </xf>
    <xf numFmtId="14" fontId="15" fillId="0" borderId="2" xfId="1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0" fillId="0" borderId="12" xfId="0" applyBorder="1" applyAlignment="1">
      <alignment vertical="center"/>
    </xf>
    <xf numFmtId="167" fontId="15" fillId="0" borderId="2" xfId="0" applyNumberFormat="1" applyFont="1" applyBorder="1" applyAlignment="1">
      <alignment horizontal="left" vertical="center"/>
    </xf>
    <xf numFmtId="167" fontId="15" fillId="0" borderId="2" xfId="1" applyNumberFormat="1" applyFont="1" applyBorder="1" applyAlignment="1">
      <alignment horizontal="left" vertical="center"/>
    </xf>
    <xf numFmtId="44" fontId="15" fillId="0" borderId="2" xfId="0" applyNumberFormat="1" applyFont="1" applyBorder="1" applyAlignment="1">
      <alignment horizontal="left" vertical="center"/>
    </xf>
    <xf numFmtId="44" fontId="15" fillId="0" borderId="2" xfId="1" applyNumberFormat="1" applyFont="1" applyBorder="1" applyAlignment="1">
      <alignment horizontal="left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top" wrapText="1" readingOrder="1"/>
    </xf>
    <xf numFmtId="0" fontId="15" fillId="0" borderId="0" xfId="0" applyFont="1"/>
    <xf numFmtId="0" fontId="15" fillId="0" borderId="11" xfId="0" applyFont="1" applyBorder="1" applyAlignment="1">
      <alignment vertical="top" wrapText="1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4" t="s">
        <v>595</v>
      </c>
      <c r="B1" s="64"/>
      <c r="C1" s="64"/>
      <c r="D1" s="64"/>
      <c r="E1" s="64"/>
      <c r="F1" s="64"/>
      <c r="G1" s="64"/>
      <c r="H1" s="6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5" t="s">
        <v>593</v>
      </c>
      <c r="B287" s="66"/>
      <c r="C287" s="66"/>
      <c r="D287" s="66"/>
      <c r="E287" s="66"/>
      <c r="F287" s="66"/>
      <c r="G287" s="66"/>
      <c r="H287" s="6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9" priority="1">
      <formula>#REF!=1</formula>
    </cfRule>
    <cfRule type="expression" dxfId="28" priority="2">
      <formula>#REF!="sí"</formula>
    </cfRule>
  </conditionalFormatting>
  <conditionalFormatting sqref="C3:C290 E3:E290">
    <cfRule type="expression" dxfId="27" priority="3">
      <formula>#REF!=1</formula>
    </cfRule>
  </conditionalFormatting>
  <conditionalFormatting sqref="C35:C43 E35:E43">
    <cfRule type="expression" dxfId="26" priority="4">
      <formula>#REF!="sí"</formula>
    </cfRule>
  </conditionalFormatting>
  <conditionalFormatting sqref="D3:D286 G3:G286 D288:D290 G288:G290">
    <cfRule type="expression" dxfId="25" priority="6">
      <formula>$M3="sí"</formula>
    </cfRule>
  </conditionalFormatting>
  <conditionalFormatting sqref="H3:H290">
    <cfRule type="expression" dxfId="24" priority="5">
      <formula>#REF!=1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4" t="s">
        <v>595</v>
      </c>
      <c r="B1" s="64"/>
      <c r="C1" s="64"/>
      <c r="D1" s="64"/>
      <c r="E1" s="64"/>
      <c r="F1" s="64"/>
      <c r="G1" s="64"/>
      <c r="H1" s="6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5" t="s">
        <v>593</v>
      </c>
      <c r="B287" s="66"/>
      <c r="C287" s="66"/>
      <c r="D287" s="66"/>
      <c r="E287" s="66"/>
      <c r="F287" s="66"/>
      <c r="G287" s="66"/>
      <c r="H287" s="6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3" priority="1">
      <formula>#REF!=1</formula>
    </cfRule>
    <cfRule type="expression" dxfId="22" priority="2">
      <formula>#REF!="sí"</formula>
    </cfRule>
  </conditionalFormatting>
  <conditionalFormatting sqref="C3:C290 E3:E290">
    <cfRule type="expression" dxfId="21" priority="3">
      <formula>#REF!=1</formula>
    </cfRule>
  </conditionalFormatting>
  <conditionalFormatting sqref="C35:C43 E35:E43">
    <cfRule type="expression" dxfId="20" priority="4">
      <formula>#REF!="sí"</formula>
    </cfRule>
  </conditionalFormatting>
  <conditionalFormatting sqref="D3:D286 G3:G286 D288:D290 G288:G290">
    <cfRule type="expression" dxfId="19" priority="6">
      <formula>$M3="sí"</formula>
    </cfRule>
  </conditionalFormatting>
  <conditionalFormatting sqref="H3:H290">
    <cfRule type="expression" dxfId="18" priority="5">
      <formula>#REF!=1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4" t="s">
        <v>595</v>
      </c>
      <c r="B1" s="64"/>
      <c r="C1" s="64"/>
      <c r="D1" s="64"/>
      <c r="E1" s="64"/>
      <c r="F1" s="64"/>
      <c r="G1" s="64"/>
      <c r="H1" s="6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5" t="s">
        <v>593</v>
      </c>
      <c r="B287" s="66"/>
      <c r="C287" s="66"/>
      <c r="D287" s="66"/>
      <c r="E287" s="66"/>
      <c r="F287" s="66"/>
      <c r="G287" s="66"/>
      <c r="H287" s="6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7" priority="1">
      <formula>#REF!=1</formula>
    </cfRule>
    <cfRule type="expression" dxfId="16" priority="2">
      <formula>#REF!="sí"</formula>
    </cfRule>
  </conditionalFormatting>
  <conditionalFormatting sqref="C3:C290 E3:E290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conditionalFormatting sqref="H3:H290">
    <cfRule type="expression" dxfId="11" priority="7">
      <formula>#REF!=1</formula>
    </cfRule>
    <cfRule type="expression" dxfId="10" priority="7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67" t="s">
        <v>596</v>
      </c>
      <c r="B1" s="67"/>
      <c r="C1" s="67"/>
      <c r="D1" s="67"/>
      <c r="E1" s="67"/>
      <c r="F1" s="67"/>
      <c r="G1" s="67"/>
      <c r="H1" s="67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65" t="s">
        <v>593</v>
      </c>
      <c r="B290" s="66"/>
      <c r="C290" s="66"/>
      <c r="D290" s="66"/>
      <c r="E290" s="66"/>
      <c r="F290" s="66"/>
      <c r="G290" s="66"/>
      <c r="H290" s="66"/>
    </row>
    <row r="301" spans="1:8" ht="10.5" customHeight="1" x14ac:dyDescent="0.25"/>
    <row r="302" spans="1:8" ht="41.25" customHeight="1" x14ac:dyDescent="0.25"/>
    <row r="304" spans="1:8" ht="58.5" customHeight="1" x14ac:dyDescent="0.25">
      <c r="A304" s="65" t="s">
        <v>593</v>
      </c>
      <c r="B304" s="66"/>
      <c r="C304" s="66"/>
      <c r="D304" s="66"/>
      <c r="E304" s="66"/>
      <c r="F304" s="66"/>
      <c r="G304" s="66"/>
      <c r="H304" s="66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9" priority="1">
      <formula>#REF!=1</formula>
    </cfRule>
    <cfRule type="expression" dxfId="8" priority="2">
      <formula>#REF!="sí"</formula>
    </cfRule>
  </conditionalFormatting>
  <conditionalFormatting sqref="A304">
    <cfRule type="expression" dxfId="7" priority="7">
      <formula>#REF!=1</formula>
    </cfRule>
    <cfRule type="expression" dxfId="6" priority="8">
      <formula>#REF!="sí"</formula>
    </cfRule>
  </conditionalFormatting>
  <conditionalFormatting sqref="C3:C286 E3:E286 H3:H286">
    <cfRule type="expression" dxfId="5" priority="23">
      <formula>#REF!=1</formula>
    </cfRule>
    <cfRule type="expression" dxfId="4" priority="24">
      <formula>#REF!="sí"</formula>
    </cfRule>
  </conditionalFormatting>
  <conditionalFormatting sqref="D3:D286 G3:G286">
    <cfRule type="expression" dxfId="3" priority="29">
      <formula>$C3=1</formula>
    </cfRule>
    <cfRule type="expression" dxfId="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241"/>
  <sheetViews>
    <sheetView showGridLines="0" tabSelected="1" view="pageLayout" zoomScale="90" zoomScaleNormal="100" zoomScalePageLayoutView="90" workbookViewId="0">
      <selection activeCell="H170" sqref="H170"/>
    </sheetView>
  </sheetViews>
  <sheetFormatPr baseColWidth="10" defaultRowHeight="15" x14ac:dyDescent="0.25"/>
  <cols>
    <col min="1" max="1" width="13.28515625" style="2" customWidth="1"/>
    <col min="2" max="2" width="13" style="2" customWidth="1"/>
    <col min="3" max="3" width="14.28515625" style="17" customWidth="1"/>
    <col min="4" max="4" width="56.85546875" style="54" customWidth="1"/>
    <col min="5" max="5" width="12.7109375" style="2" customWidth="1"/>
    <col min="6" max="6" width="11.5703125" style="17" customWidth="1"/>
    <col min="7" max="7" width="13.28515625" style="1" customWidth="1"/>
    <col min="8" max="8" width="17.140625" style="1" customWidth="1"/>
    <col min="9" max="12" width="11.42578125" hidden="1" customWidth="1"/>
  </cols>
  <sheetData>
    <row r="1" spans="1:12" x14ac:dyDescent="0.25">
      <c r="A1" s="2" t="s">
        <v>794</v>
      </c>
      <c r="D1" s="69"/>
      <c r="E1" s="69"/>
      <c r="G1" s="47"/>
      <c r="H1" s="47"/>
    </row>
    <row r="2" spans="1:12" x14ac:dyDescent="0.25">
      <c r="A2" s="68"/>
      <c r="B2" s="68"/>
      <c r="C2" s="68"/>
      <c r="D2" s="68"/>
      <c r="E2" s="68"/>
      <c r="F2" s="68"/>
      <c r="G2" s="68"/>
      <c r="H2" s="68"/>
    </row>
    <row r="3" spans="1:12" ht="17.25" customHeight="1" x14ac:dyDescent="0.25">
      <c r="A3" s="70" t="s">
        <v>795</v>
      </c>
      <c r="B3" s="64"/>
      <c r="C3" s="64"/>
      <c r="D3" s="64"/>
      <c r="E3" s="64"/>
      <c r="F3" s="64"/>
      <c r="G3" s="64"/>
      <c r="H3" s="71"/>
    </row>
    <row r="4" spans="1:12" ht="51.75" customHeight="1" x14ac:dyDescent="0.25">
      <c r="A4" s="45" t="s">
        <v>592</v>
      </c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45" t="s">
        <v>3</v>
      </c>
    </row>
    <row r="5" spans="1:12" ht="42.6" customHeight="1" x14ac:dyDescent="0.25">
      <c r="A5" s="56">
        <v>45366</v>
      </c>
      <c r="B5" s="57">
        <v>45757</v>
      </c>
      <c r="C5" s="53" t="s">
        <v>598</v>
      </c>
      <c r="D5" s="55" t="s">
        <v>599</v>
      </c>
      <c r="E5" s="55" t="s">
        <v>597</v>
      </c>
      <c r="F5" s="55">
        <v>259</v>
      </c>
      <c r="G5" s="60">
        <v>188.22498069498101</v>
      </c>
      <c r="H5" s="62">
        <f t="shared" ref="H5:H36" si="0">F5*G5</f>
        <v>48750.270000000084</v>
      </c>
      <c r="L5" s="55"/>
    </row>
    <row r="6" spans="1:12" ht="42.6" customHeight="1" x14ac:dyDescent="0.25">
      <c r="A6" s="56">
        <v>45308</v>
      </c>
      <c r="B6" s="57">
        <v>45757</v>
      </c>
      <c r="C6" s="53" t="s">
        <v>600</v>
      </c>
      <c r="D6" s="55" t="s">
        <v>601</v>
      </c>
      <c r="E6" s="55" t="s">
        <v>597</v>
      </c>
      <c r="F6" s="55">
        <v>171</v>
      </c>
      <c r="G6" s="60">
        <v>19.9156140350877</v>
      </c>
      <c r="H6" s="62">
        <f t="shared" si="0"/>
        <v>3405.5699999999965</v>
      </c>
      <c r="L6" s="55"/>
    </row>
    <row r="7" spans="1:12" ht="42.6" customHeight="1" x14ac:dyDescent="0.25">
      <c r="A7" s="56">
        <v>45768</v>
      </c>
      <c r="B7" s="57">
        <v>45783</v>
      </c>
      <c r="C7" s="53" t="s">
        <v>796</v>
      </c>
      <c r="D7" s="55" t="s">
        <v>830</v>
      </c>
      <c r="E7" s="55" t="s">
        <v>597</v>
      </c>
      <c r="F7" s="55">
        <v>660</v>
      </c>
      <c r="G7" s="60">
        <v>550.22162121212102</v>
      </c>
      <c r="H7" s="62">
        <f t="shared" si="0"/>
        <v>363146.2699999999</v>
      </c>
      <c r="L7" s="55"/>
    </row>
    <row r="8" spans="1:12" ht="42.6" customHeight="1" x14ac:dyDescent="0.25">
      <c r="A8" s="56">
        <v>45768</v>
      </c>
      <c r="B8" s="57">
        <v>45783</v>
      </c>
      <c r="C8" s="53" t="s">
        <v>797</v>
      </c>
      <c r="D8" s="55" t="s">
        <v>831</v>
      </c>
      <c r="E8" s="55" t="s">
        <v>860</v>
      </c>
      <c r="F8" s="55">
        <v>41</v>
      </c>
      <c r="G8" s="60">
        <v>5.1678996741384404</v>
      </c>
      <c r="H8" s="62">
        <f t="shared" si="0"/>
        <v>211.88388663967606</v>
      </c>
      <c r="L8" s="55"/>
    </row>
    <row r="9" spans="1:12" ht="42.6" customHeight="1" x14ac:dyDescent="0.25">
      <c r="A9" s="56">
        <v>45813</v>
      </c>
      <c r="B9" s="57">
        <v>45726</v>
      </c>
      <c r="C9" s="53" t="s">
        <v>771</v>
      </c>
      <c r="D9" s="55" t="s">
        <v>324</v>
      </c>
      <c r="E9" s="55" t="s">
        <v>597</v>
      </c>
      <c r="F9" s="55">
        <v>100</v>
      </c>
      <c r="G9" s="60">
        <f>205*18%+205</f>
        <v>241.9</v>
      </c>
      <c r="H9" s="62">
        <f t="shared" si="0"/>
        <v>24190</v>
      </c>
      <c r="L9" s="55"/>
    </row>
    <row r="10" spans="1:12" ht="42.6" customHeight="1" x14ac:dyDescent="0.25">
      <c r="A10" s="56">
        <v>45684</v>
      </c>
      <c r="B10" s="57">
        <v>45726</v>
      </c>
      <c r="C10" s="53" t="s">
        <v>602</v>
      </c>
      <c r="D10" s="55" t="s">
        <v>603</v>
      </c>
      <c r="E10" s="55" t="s">
        <v>597</v>
      </c>
      <c r="F10" s="55">
        <v>3200</v>
      </c>
      <c r="G10" s="60">
        <v>183.39315011037499</v>
      </c>
      <c r="H10" s="62">
        <f t="shared" si="0"/>
        <v>586858.08035319997</v>
      </c>
      <c r="L10" s="55"/>
    </row>
    <row r="11" spans="1:12" ht="42.6" customHeight="1" x14ac:dyDescent="0.25">
      <c r="A11" s="56">
        <v>45547</v>
      </c>
      <c r="B11" s="57">
        <v>45560</v>
      </c>
      <c r="C11" s="53" t="s">
        <v>604</v>
      </c>
      <c r="D11" s="55" t="s">
        <v>605</v>
      </c>
      <c r="E11" s="55" t="s">
        <v>597</v>
      </c>
      <c r="F11" s="55">
        <v>5708</v>
      </c>
      <c r="G11" s="60">
        <v>31.613740364400801</v>
      </c>
      <c r="H11" s="62">
        <f t="shared" si="0"/>
        <v>180451.22999999978</v>
      </c>
      <c r="L11" s="55"/>
    </row>
    <row r="12" spans="1:12" ht="42.6" customHeight="1" x14ac:dyDescent="0.25">
      <c r="A12" s="56">
        <v>45737</v>
      </c>
      <c r="B12" s="57">
        <v>45757</v>
      </c>
      <c r="C12" s="53" t="s">
        <v>606</v>
      </c>
      <c r="D12" s="55" t="s">
        <v>306</v>
      </c>
      <c r="E12" s="55" t="s">
        <v>597</v>
      </c>
      <c r="F12" s="55">
        <v>950</v>
      </c>
      <c r="G12" s="60">
        <v>38.166267095736103</v>
      </c>
      <c r="H12" s="62">
        <f t="shared" si="0"/>
        <v>36257.953740949299</v>
      </c>
      <c r="L12" s="55"/>
    </row>
    <row r="13" spans="1:12" s="49" customFormat="1" ht="42.6" customHeight="1" x14ac:dyDescent="0.25">
      <c r="A13" s="56">
        <v>45737</v>
      </c>
      <c r="B13" s="57">
        <v>45757</v>
      </c>
      <c r="C13" s="53" t="s">
        <v>607</v>
      </c>
      <c r="D13" s="55" t="s">
        <v>608</v>
      </c>
      <c r="E13" s="55" t="s">
        <v>597</v>
      </c>
      <c r="F13" s="55">
        <v>800</v>
      </c>
      <c r="G13" s="60">
        <v>73.160708802456497</v>
      </c>
      <c r="H13" s="62">
        <f t="shared" si="0"/>
        <v>58528.567041965201</v>
      </c>
      <c r="J13"/>
      <c r="L13" s="55"/>
    </row>
    <row r="14" spans="1:12" s="49" customFormat="1" ht="42.6" customHeight="1" x14ac:dyDescent="0.25">
      <c r="A14" s="56">
        <v>44926</v>
      </c>
      <c r="B14" s="57">
        <v>44926</v>
      </c>
      <c r="C14" s="53" t="s">
        <v>609</v>
      </c>
      <c r="D14" s="55" t="s">
        <v>610</v>
      </c>
      <c r="E14" s="55" t="s">
        <v>597</v>
      </c>
      <c r="F14" s="55">
        <v>58</v>
      </c>
      <c r="G14" s="60">
        <v>0</v>
      </c>
      <c r="H14" s="62">
        <f t="shared" si="0"/>
        <v>0</v>
      </c>
      <c r="J14"/>
      <c r="L14" s="55"/>
    </row>
    <row r="15" spans="1:12" s="49" customFormat="1" ht="42.6" customHeight="1" x14ac:dyDescent="0.25">
      <c r="A15" s="56">
        <v>45790</v>
      </c>
      <c r="B15" s="57">
        <v>45790</v>
      </c>
      <c r="C15" s="53" t="s">
        <v>611</v>
      </c>
      <c r="D15" s="55" t="s">
        <v>612</v>
      </c>
      <c r="E15" s="55" t="s">
        <v>597</v>
      </c>
      <c r="F15" s="55">
        <v>2326</v>
      </c>
      <c r="G15" s="60">
        <v>32.891251074806497</v>
      </c>
      <c r="H15" s="62">
        <f t="shared" si="0"/>
        <v>76505.049999999916</v>
      </c>
      <c r="J15"/>
      <c r="L15" s="55"/>
    </row>
    <row r="16" spans="1:12" ht="42.6" customHeight="1" x14ac:dyDescent="0.25">
      <c r="A16" s="56">
        <v>45790</v>
      </c>
      <c r="B16" s="57">
        <v>45790</v>
      </c>
      <c r="C16" s="53" t="s">
        <v>613</v>
      </c>
      <c r="D16" s="55" t="s">
        <v>614</v>
      </c>
      <c r="E16" s="55" t="s">
        <v>597</v>
      </c>
      <c r="F16" s="55">
        <v>504</v>
      </c>
      <c r="G16" s="60">
        <v>36.273154761904799</v>
      </c>
      <c r="H16" s="62">
        <f t="shared" si="0"/>
        <v>18281.67000000002</v>
      </c>
      <c r="L16" s="55"/>
    </row>
    <row r="17" spans="1:12" ht="42.6" customHeight="1" x14ac:dyDescent="0.25">
      <c r="A17" s="56">
        <v>45790</v>
      </c>
      <c r="B17" s="57">
        <v>45790</v>
      </c>
      <c r="C17" s="53" t="s">
        <v>615</v>
      </c>
      <c r="D17" s="55" t="s">
        <v>616</v>
      </c>
      <c r="E17" s="55" t="s">
        <v>597</v>
      </c>
      <c r="F17" s="55">
        <v>2680</v>
      </c>
      <c r="G17" s="60">
        <v>3.5932574626865699</v>
      </c>
      <c r="H17" s="62">
        <f t="shared" si="0"/>
        <v>9629.9300000000076</v>
      </c>
      <c r="L17" s="55"/>
    </row>
    <row r="18" spans="1:12" ht="42.6" customHeight="1" x14ac:dyDescent="0.25">
      <c r="A18" s="56">
        <v>45763</v>
      </c>
      <c r="B18" s="57">
        <v>45769</v>
      </c>
      <c r="C18" s="53" t="s">
        <v>798</v>
      </c>
      <c r="D18" s="55" t="s">
        <v>832</v>
      </c>
      <c r="E18" s="55" t="s">
        <v>793</v>
      </c>
      <c r="F18" s="55">
        <v>980</v>
      </c>
      <c r="G18" s="60">
        <f>960</f>
        <v>960</v>
      </c>
      <c r="H18" s="62">
        <f t="shared" si="0"/>
        <v>940800</v>
      </c>
      <c r="L18" s="55"/>
    </row>
    <row r="19" spans="1:12" ht="42.6" customHeight="1" x14ac:dyDescent="0.25">
      <c r="A19" s="56">
        <v>45762</v>
      </c>
      <c r="B19" s="57">
        <v>45762</v>
      </c>
      <c r="C19" s="53" t="s">
        <v>617</v>
      </c>
      <c r="D19" s="55" t="s">
        <v>618</v>
      </c>
      <c r="E19" s="55" t="s">
        <v>793</v>
      </c>
      <c r="F19" s="55">
        <f>4154/12</f>
        <v>346.16666666666669</v>
      </c>
      <c r="G19" s="60">
        <f>1180</f>
        <v>1180</v>
      </c>
      <c r="H19" s="62">
        <f t="shared" si="0"/>
        <v>408476.66666666669</v>
      </c>
      <c r="L19" s="55"/>
    </row>
    <row r="20" spans="1:12" ht="42.6" customHeight="1" x14ac:dyDescent="0.25">
      <c r="A20" s="56">
        <v>45652</v>
      </c>
      <c r="B20" s="57">
        <v>45726</v>
      </c>
      <c r="C20" s="53" t="s">
        <v>619</v>
      </c>
      <c r="D20" s="55" t="s">
        <v>833</v>
      </c>
      <c r="E20" s="55" t="s">
        <v>793</v>
      </c>
      <c r="F20" s="55">
        <v>210</v>
      </c>
      <c r="G20" s="60">
        <v>650</v>
      </c>
      <c r="H20" s="62">
        <f t="shared" si="0"/>
        <v>136500</v>
      </c>
      <c r="L20" s="55"/>
    </row>
    <row r="21" spans="1:12" s="49" customFormat="1" ht="42.6" customHeight="1" x14ac:dyDescent="0.25">
      <c r="A21" s="56">
        <v>44926</v>
      </c>
      <c r="B21" s="57">
        <v>44926</v>
      </c>
      <c r="C21" s="53" t="s">
        <v>620</v>
      </c>
      <c r="D21" s="55" t="s">
        <v>242</v>
      </c>
      <c r="E21" s="55" t="s">
        <v>597</v>
      </c>
      <c r="F21" s="55">
        <v>107</v>
      </c>
      <c r="G21" s="60">
        <v>0</v>
      </c>
      <c r="H21" s="62">
        <f t="shared" si="0"/>
        <v>0</v>
      </c>
      <c r="J21"/>
      <c r="L21" s="55"/>
    </row>
    <row r="22" spans="1:12" s="49" customFormat="1" ht="42.6" customHeight="1" x14ac:dyDescent="0.25">
      <c r="A22" s="56">
        <v>45644</v>
      </c>
      <c r="B22" s="57">
        <v>45736</v>
      </c>
      <c r="C22" s="53" t="s">
        <v>799</v>
      </c>
      <c r="D22" s="55" t="s">
        <v>834</v>
      </c>
      <c r="E22" s="55" t="s">
        <v>597</v>
      </c>
      <c r="F22" s="55">
        <v>399</v>
      </c>
      <c r="G22" s="60">
        <v>957.44446115288201</v>
      </c>
      <c r="H22" s="62">
        <f t="shared" si="0"/>
        <v>382020.33999999991</v>
      </c>
      <c r="J22"/>
      <c r="L22" s="55"/>
    </row>
    <row r="23" spans="1:12" s="49" customFormat="1" ht="42.6" customHeight="1" x14ac:dyDescent="0.25">
      <c r="A23" s="56">
        <v>45805</v>
      </c>
      <c r="B23" s="57">
        <v>45806</v>
      </c>
      <c r="C23" s="53" t="s">
        <v>800</v>
      </c>
      <c r="D23" s="55" t="s">
        <v>835</v>
      </c>
      <c r="E23" s="55" t="s">
        <v>597</v>
      </c>
      <c r="F23" s="55">
        <v>119</v>
      </c>
      <c r="G23" s="60">
        <v>306.01302521008398</v>
      </c>
      <c r="H23" s="62">
        <f t="shared" si="0"/>
        <v>36415.549999999996</v>
      </c>
      <c r="J23"/>
      <c r="L23" s="55"/>
    </row>
    <row r="24" spans="1:12" s="49" customFormat="1" ht="42.6" customHeight="1" x14ac:dyDescent="0.25">
      <c r="A24" s="56">
        <v>45719</v>
      </c>
      <c r="B24" s="57">
        <v>45373</v>
      </c>
      <c r="C24" s="53" t="s">
        <v>621</v>
      </c>
      <c r="D24" s="55" t="s">
        <v>549</v>
      </c>
      <c r="E24" s="55" t="s">
        <v>597</v>
      </c>
      <c r="F24" s="55">
        <v>16941</v>
      </c>
      <c r="G24" s="60">
        <v>16.108017236290699</v>
      </c>
      <c r="H24" s="62">
        <f t="shared" si="0"/>
        <v>272885.92000000074</v>
      </c>
      <c r="J24"/>
      <c r="L24" s="55"/>
    </row>
    <row r="25" spans="1:12" s="49" customFormat="1" ht="42.6" customHeight="1" x14ac:dyDescent="0.25">
      <c r="A25" s="56">
        <v>45369</v>
      </c>
      <c r="B25" s="57">
        <v>45369</v>
      </c>
      <c r="C25" s="53" t="s">
        <v>801</v>
      </c>
      <c r="D25" s="55" t="s">
        <v>298</v>
      </c>
      <c r="E25" s="55" t="s">
        <v>597</v>
      </c>
      <c r="F25" s="55">
        <v>678</v>
      </c>
      <c r="G25" s="60">
        <v>55.312492625368698</v>
      </c>
      <c r="H25" s="62">
        <f t="shared" si="0"/>
        <v>37501.869999999981</v>
      </c>
      <c r="J25"/>
      <c r="L25" s="55"/>
    </row>
    <row r="26" spans="1:12" s="49" customFormat="1" ht="42.6" customHeight="1" x14ac:dyDescent="0.25">
      <c r="A26" s="56">
        <v>45547</v>
      </c>
      <c r="B26" s="57">
        <v>45560</v>
      </c>
      <c r="C26" s="53" t="s">
        <v>802</v>
      </c>
      <c r="D26" s="55" t="s">
        <v>836</v>
      </c>
      <c r="E26" s="55" t="s">
        <v>597</v>
      </c>
      <c r="F26" s="55">
        <v>53</v>
      </c>
      <c r="G26" s="60">
        <v>56.899433962264197</v>
      </c>
      <c r="H26" s="62">
        <f t="shared" si="0"/>
        <v>3015.6700000000023</v>
      </c>
      <c r="J26"/>
      <c r="L26" s="55"/>
    </row>
    <row r="27" spans="1:12" ht="42.6" customHeight="1" x14ac:dyDescent="0.25">
      <c r="A27" s="56">
        <v>45547</v>
      </c>
      <c r="B27" s="57">
        <v>45560</v>
      </c>
      <c r="C27" s="53" t="s">
        <v>803</v>
      </c>
      <c r="D27" s="55" t="s">
        <v>837</v>
      </c>
      <c r="E27" s="55" t="s">
        <v>597</v>
      </c>
      <c r="F27" s="55">
        <v>40</v>
      </c>
      <c r="G27" s="60">
        <v>93.22</v>
      </c>
      <c r="H27" s="62">
        <f t="shared" si="0"/>
        <v>3728.8</v>
      </c>
      <c r="L27" s="55"/>
    </row>
    <row r="28" spans="1:12" ht="42.6" customHeight="1" x14ac:dyDescent="0.25">
      <c r="A28" s="56">
        <v>45790</v>
      </c>
      <c r="B28" s="57">
        <v>45790</v>
      </c>
      <c r="C28" s="53" t="s">
        <v>804</v>
      </c>
      <c r="D28" s="55" t="s">
        <v>838</v>
      </c>
      <c r="E28" s="55" t="s">
        <v>597</v>
      </c>
      <c r="F28" s="55">
        <v>60</v>
      </c>
      <c r="G28" s="60">
        <v>33.261234567901198</v>
      </c>
      <c r="H28" s="62">
        <f t="shared" si="0"/>
        <v>1995.674074074072</v>
      </c>
      <c r="L28" s="55"/>
    </row>
    <row r="29" spans="1:12" ht="42.6" customHeight="1" x14ac:dyDescent="0.25">
      <c r="A29" s="56">
        <v>45790</v>
      </c>
      <c r="B29" s="57">
        <v>45790</v>
      </c>
      <c r="C29" s="53" t="s">
        <v>805</v>
      </c>
      <c r="D29" s="55" t="s">
        <v>362</v>
      </c>
      <c r="E29" s="55" t="s">
        <v>597</v>
      </c>
      <c r="F29" s="55">
        <v>103</v>
      </c>
      <c r="G29" s="60">
        <v>124.148834951456</v>
      </c>
      <c r="H29" s="62">
        <f t="shared" si="0"/>
        <v>12787.329999999967</v>
      </c>
      <c r="L29" s="55"/>
    </row>
    <row r="30" spans="1:12" s="49" customFormat="1" ht="42.6" customHeight="1" x14ac:dyDescent="0.25">
      <c r="A30" s="56">
        <v>45790</v>
      </c>
      <c r="B30" s="57">
        <v>45790</v>
      </c>
      <c r="C30" s="53" t="s">
        <v>806</v>
      </c>
      <c r="D30" s="55" t="s">
        <v>839</v>
      </c>
      <c r="E30" s="55" t="s">
        <v>597</v>
      </c>
      <c r="F30" s="55">
        <v>71</v>
      </c>
      <c r="G30" s="60">
        <v>240.16661971830999</v>
      </c>
      <c r="H30" s="62">
        <f t="shared" si="0"/>
        <v>17051.830000000009</v>
      </c>
      <c r="J30"/>
      <c r="L30" s="55"/>
    </row>
    <row r="31" spans="1:12" s="49" customFormat="1" ht="42.6" customHeight="1" x14ac:dyDescent="0.25">
      <c r="A31" s="56">
        <v>44926</v>
      </c>
      <c r="B31" s="57">
        <v>44926</v>
      </c>
      <c r="C31" s="53" t="s">
        <v>622</v>
      </c>
      <c r="D31" s="55" t="s">
        <v>623</v>
      </c>
      <c r="E31" s="55" t="s">
        <v>597</v>
      </c>
      <c r="F31" s="55">
        <v>25988</v>
      </c>
      <c r="G31" s="60">
        <v>0</v>
      </c>
      <c r="H31" s="62">
        <f t="shared" si="0"/>
        <v>0</v>
      </c>
      <c r="J31"/>
      <c r="L31" s="55"/>
    </row>
    <row r="32" spans="1:12" s="49" customFormat="1" ht="42.6" customHeight="1" x14ac:dyDescent="0.25">
      <c r="A32" s="56">
        <v>44926</v>
      </c>
      <c r="B32" s="57">
        <v>44926</v>
      </c>
      <c r="C32" s="53" t="s">
        <v>624</v>
      </c>
      <c r="D32" s="55" t="s">
        <v>625</v>
      </c>
      <c r="E32" s="55" t="s">
        <v>597</v>
      </c>
      <c r="F32" s="55">
        <v>37472</v>
      </c>
      <c r="G32" s="60">
        <v>0</v>
      </c>
      <c r="H32" s="62">
        <f t="shared" si="0"/>
        <v>0</v>
      </c>
      <c r="J32"/>
      <c r="L32" s="55"/>
    </row>
    <row r="33" spans="1:12" s="49" customFormat="1" ht="42.6" customHeight="1" x14ac:dyDescent="0.25">
      <c r="A33" s="56">
        <v>45763</v>
      </c>
      <c r="B33" s="57">
        <v>45667</v>
      </c>
      <c r="C33" s="53" t="s">
        <v>626</v>
      </c>
      <c r="D33" s="55" t="s">
        <v>627</v>
      </c>
      <c r="E33" s="55" t="s">
        <v>597</v>
      </c>
      <c r="F33" s="55">
        <v>1141</v>
      </c>
      <c r="G33" s="60">
        <v>130.28688869412801</v>
      </c>
      <c r="H33" s="62">
        <f t="shared" si="0"/>
        <v>148657.34000000005</v>
      </c>
      <c r="J33"/>
      <c r="L33" s="55"/>
    </row>
    <row r="34" spans="1:12" s="48" customFormat="1" ht="42.6" customHeight="1" x14ac:dyDescent="0.25">
      <c r="A34" s="56">
        <v>45275</v>
      </c>
      <c r="B34" s="57">
        <v>45279</v>
      </c>
      <c r="C34" s="53" t="s">
        <v>772</v>
      </c>
      <c r="D34" s="55" t="s">
        <v>781</v>
      </c>
      <c r="E34" s="55" t="s">
        <v>597</v>
      </c>
      <c r="F34" s="55">
        <v>622</v>
      </c>
      <c r="G34" s="60">
        <v>277.3</v>
      </c>
      <c r="H34" s="62">
        <f t="shared" si="0"/>
        <v>172480.6</v>
      </c>
      <c r="J34"/>
      <c r="L34" s="55"/>
    </row>
    <row r="35" spans="1:12" ht="42.6" customHeight="1" x14ac:dyDescent="0.25">
      <c r="A35" s="56">
        <v>45687</v>
      </c>
      <c r="B35" s="57">
        <v>45572</v>
      </c>
      <c r="C35" s="53" t="s">
        <v>628</v>
      </c>
      <c r="D35" s="55" t="s">
        <v>629</v>
      </c>
      <c r="E35" s="55" t="s">
        <v>597</v>
      </c>
      <c r="F35" s="55">
        <v>70</v>
      </c>
      <c r="G35" s="60">
        <v>43.66</v>
      </c>
      <c r="H35" s="62">
        <f t="shared" si="0"/>
        <v>3056.2</v>
      </c>
      <c r="L35" s="55"/>
    </row>
    <row r="36" spans="1:12" ht="42.6" customHeight="1" x14ac:dyDescent="0.25">
      <c r="A36" s="56">
        <v>45547</v>
      </c>
      <c r="B36" s="57">
        <v>45560</v>
      </c>
      <c r="C36" s="53" t="s">
        <v>807</v>
      </c>
      <c r="D36" s="55" t="s">
        <v>840</v>
      </c>
      <c r="E36" s="55" t="s">
        <v>597</v>
      </c>
      <c r="F36" s="55">
        <v>35</v>
      </c>
      <c r="G36" s="60">
        <v>220.934857142857</v>
      </c>
      <c r="H36" s="62">
        <f t="shared" si="0"/>
        <v>7732.7199999999948</v>
      </c>
      <c r="L36" s="55"/>
    </row>
    <row r="37" spans="1:12" ht="42.6" customHeight="1" x14ac:dyDescent="0.25">
      <c r="A37" s="56">
        <v>45547</v>
      </c>
      <c r="B37" s="57">
        <v>45560</v>
      </c>
      <c r="C37" s="53" t="s">
        <v>808</v>
      </c>
      <c r="D37" s="55" t="s">
        <v>841</v>
      </c>
      <c r="E37" s="55" t="s">
        <v>597</v>
      </c>
      <c r="F37" s="55">
        <v>33</v>
      </c>
      <c r="G37" s="60">
        <v>182.58121212121199</v>
      </c>
      <c r="H37" s="62">
        <f t="shared" ref="H37:H68" si="1">F37*G37</f>
        <v>6025.1799999999957</v>
      </c>
      <c r="L37" s="55"/>
    </row>
    <row r="38" spans="1:12" ht="42.6" customHeight="1" x14ac:dyDescent="0.25">
      <c r="A38" s="56">
        <v>45461</v>
      </c>
      <c r="B38" s="57">
        <v>45468</v>
      </c>
      <c r="C38" s="53" t="s">
        <v>809</v>
      </c>
      <c r="D38" s="55" t="s">
        <v>842</v>
      </c>
      <c r="E38" s="55" t="s">
        <v>597</v>
      </c>
      <c r="F38" s="55">
        <v>9</v>
      </c>
      <c r="G38" s="60">
        <v>6435.72</v>
      </c>
      <c r="H38" s="62">
        <f t="shared" si="1"/>
        <v>57921.48</v>
      </c>
      <c r="L38" s="55"/>
    </row>
    <row r="39" spans="1:12" ht="42.6" customHeight="1" x14ac:dyDescent="0.25">
      <c r="A39" s="56">
        <v>45328</v>
      </c>
      <c r="B39" s="57">
        <v>45334</v>
      </c>
      <c r="C39" s="53" t="s">
        <v>810</v>
      </c>
      <c r="D39" s="55" t="s">
        <v>843</v>
      </c>
      <c r="E39" s="55" t="s">
        <v>597</v>
      </c>
      <c r="F39" s="55">
        <v>13</v>
      </c>
      <c r="G39" s="60">
        <v>4976.0161538461498</v>
      </c>
      <c r="H39" s="62">
        <f t="shared" si="1"/>
        <v>64688.209999999948</v>
      </c>
      <c r="L39" s="55"/>
    </row>
    <row r="40" spans="1:12" ht="42.6" customHeight="1" x14ac:dyDescent="0.25">
      <c r="A40" s="56">
        <v>44926</v>
      </c>
      <c r="B40" s="57">
        <v>44926</v>
      </c>
      <c r="C40" s="53" t="s">
        <v>811</v>
      </c>
      <c r="D40" s="55" t="s">
        <v>844</v>
      </c>
      <c r="E40" s="55" t="s">
        <v>597</v>
      </c>
      <c r="F40" s="55">
        <v>4635</v>
      </c>
      <c r="G40" s="60">
        <v>0</v>
      </c>
      <c r="H40" s="62">
        <f t="shared" si="1"/>
        <v>0</v>
      </c>
      <c r="L40" s="55"/>
    </row>
    <row r="41" spans="1:12" ht="42.6" customHeight="1" x14ac:dyDescent="0.25">
      <c r="A41" s="56">
        <v>45369</v>
      </c>
      <c r="B41" s="57">
        <v>45369</v>
      </c>
      <c r="C41" s="53" t="s">
        <v>630</v>
      </c>
      <c r="D41" s="55" t="s">
        <v>631</v>
      </c>
      <c r="E41" s="55" t="s">
        <v>597</v>
      </c>
      <c r="F41" s="55">
        <v>284</v>
      </c>
      <c r="G41" s="60">
        <v>52.538978873239401</v>
      </c>
      <c r="H41" s="62">
        <f t="shared" si="1"/>
        <v>14921.069999999991</v>
      </c>
      <c r="L41" s="55"/>
    </row>
    <row r="42" spans="1:12" ht="42.6" customHeight="1" x14ac:dyDescent="0.25">
      <c r="A42" s="56">
        <v>45366</v>
      </c>
      <c r="B42" s="57">
        <v>45398</v>
      </c>
      <c r="C42" s="53" t="s">
        <v>632</v>
      </c>
      <c r="D42" s="55" t="s">
        <v>633</v>
      </c>
      <c r="E42" s="55" t="s">
        <v>597</v>
      </c>
      <c r="F42" s="55">
        <v>163</v>
      </c>
      <c r="G42" s="60">
        <v>104.969325153374</v>
      </c>
      <c r="H42" s="62">
        <f t="shared" si="1"/>
        <v>17109.999999999964</v>
      </c>
      <c r="L42" s="55"/>
    </row>
    <row r="43" spans="1:12" ht="42.6" customHeight="1" x14ac:dyDescent="0.25">
      <c r="A43" s="56">
        <v>45356</v>
      </c>
      <c r="B43" s="57">
        <v>45373</v>
      </c>
      <c r="C43" s="53" t="s">
        <v>812</v>
      </c>
      <c r="D43" s="55" t="s">
        <v>845</v>
      </c>
      <c r="E43" s="55" t="s">
        <v>597</v>
      </c>
      <c r="F43" s="55">
        <v>144</v>
      </c>
      <c r="G43" s="60">
        <v>166.53069444444401</v>
      </c>
      <c r="H43" s="62">
        <f t="shared" si="1"/>
        <v>23980.419999999936</v>
      </c>
      <c r="L43" s="55"/>
    </row>
    <row r="44" spans="1:12" ht="42.6" customHeight="1" x14ac:dyDescent="0.25">
      <c r="A44" s="56">
        <v>45394</v>
      </c>
      <c r="B44" s="57">
        <v>45397</v>
      </c>
      <c r="C44" s="53" t="s">
        <v>634</v>
      </c>
      <c r="D44" s="55" t="s">
        <v>376</v>
      </c>
      <c r="E44" s="55" t="s">
        <v>597</v>
      </c>
      <c r="F44" s="55">
        <v>195</v>
      </c>
      <c r="G44" s="60">
        <v>47.935128205128201</v>
      </c>
      <c r="H44" s="62">
        <f t="shared" si="1"/>
        <v>9347.3499999999985</v>
      </c>
      <c r="L44" s="55"/>
    </row>
    <row r="45" spans="1:12" ht="42.6" customHeight="1" x14ac:dyDescent="0.25">
      <c r="A45" s="56">
        <v>45394</v>
      </c>
      <c r="B45" s="57">
        <v>45397</v>
      </c>
      <c r="C45" s="53" t="s">
        <v>635</v>
      </c>
      <c r="D45" s="55" t="s">
        <v>378</v>
      </c>
      <c r="E45" s="55" t="s">
        <v>597</v>
      </c>
      <c r="F45" s="55">
        <v>3</v>
      </c>
      <c r="G45" s="60">
        <v>74.466666666666697</v>
      </c>
      <c r="H45" s="62">
        <f t="shared" si="1"/>
        <v>223.40000000000009</v>
      </c>
      <c r="L45" s="55"/>
    </row>
    <row r="46" spans="1:12" ht="42.6" customHeight="1" x14ac:dyDescent="0.25">
      <c r="A46" s="56">
        <v>44926</v>
      </c>
      <c r="B46" s="57">
        <v>44926</v>
      </c>
      <c r="C46" s="53" t="s">
        <v>636</v>
      </c>
      <c r="D46" s="55" t="s">
        <v>380</v>
      </c>
      <c r="E46" s="55" t="s">
        <v>597</v>
      </c>
      <c r="F46" s="55">
        <v>300</v>
      </c>
      <c r="G46" s="60">
        <v>0</v>
      </c>
      <c r="H46" s="62">
        <f t="shared" si="1"/>
        <v>0</v>
      </c>
    </row>
    <row r="47" spans="1:12" ht="42.6" customHeight="1" x14ac:dyDescent="0.25">
      <c r="A47" s="56">
        <v>44926</v>
      </c>
      <c r="B47" s="57">
        <v>44926</v>
      </c>
      <c r="C47" s="53" t="s">
        <v>637</v>
      </c>
      <c r="D47" s="55" t="s">
        <v>384</v>
      </c>
      <c r="E47" s="55" t="s">
        <v>597</v>
      </c>
      <c r="F47" s="55">
        <v>130</v>
      </c>
      <c r="G47" s="60">
        <v>0</v>
      </c>
      <c r="H47" s="62">
        <f t="shared" si="1"/>
        <v>0</v>
      </c>
    </row>
    <row r="48" spans="1:12" ht="42.6" customHeight="1" x14ac:dyDescent="0.25">
      <c r="A48" s="56">
        <v>45790</v>
      </c>
      <c r="B48" s="57">
        <v>45790</v>
      </c>
      <c r="C48" s="53" t="s">
        <v>638</v>
      </c>
      <c r="D48" s="55" t="s">
        <v>639</v>
      </c>
      <c r="E48" s="55" t="s">
        <v>597</v>
      </c>
      <c r="F48" s="55">
        <v>341</v>
      </c>
      <c r="G48" s="60">
        <v>249.08498533724301</v>
      </c>
      <c r="H48" s="62">
        <f t="shared" si="1"/>
        <v>84937.979999999865</v>
      </c>
    </row>
    <row r="49" spans="1:8" ht="42.6" customHeight="1" x14ac:dyDescent="0.25">
      <c r="A49" s="56">
        <v>45790</v>
      </c>
      <c r="B49" s="57">
        <v>45790</v>
      </c>
      <c r="C49" s="53" t="s">
        <v>640</v>
      </c>
      <c r="D49" s="55" t="s">
        <v>336</v>
      </c>
      <c r="E49" s="55" t="s">
        <v>597</v>
      </c>
      <c r="F49" s="55">
        <v>160</v>
      </c>
      <c r="G49" s="60">
        <v>38.022500000000001</v>
      </c>
      <c r="H49" s="62">
        <f t="shared" si="1"/>
        <v>6083.6</v>
      </c>
    </row>
    <row r="50" spans="1:8" ht="42.6" customHeight="1" x14ac:dyDescent="0.25">
      <c r="A50" s="56">
        <v>45805</v>
      </c>
      <c r="B50" s="57">
        <v>45806</v>
      </c>
      <c r="C50" s="53" t="s">
        <v>813</v>
      </c>
      <c r="D50" s="55" t="s">
        <v>846</v>
      </c>
      <c r="E50" s="55" t="s">
        <v>597</v>
      </c>
      <c r="F50" s="55">
        <v>545</v>
      </c>
      <c r="G50" s="60">
        <v>1.59299082568807</v>
      </c>
      <c r="H50" s="62">
        <f t="shared" si="1"/>
        <v>868.17999999999813</v>
      </c>
    </row>
    <row r="51" spans="1:8" ht="42.6" customHeight="1" x14ac:dyDescent="0.25">
      <c r="A51" s="56">
        <v>45805</v>
      </c>
      <c r="B51" s="57">
        <v>45806</v>
      </c>
      <c r="C51" s="53" t="s">
        <v>641</v>
      </c>
      <c r="D51" s="55" t="s">
        <v>642</v>
      </c>
      <c r="E51" s="55" t="s">
        <v>597</v>
      </c>
      <c r="F51" s="55">
        <v>5857</v>
      </c>
      <c r="G51" s="60">
        <v>3.2474082294690101</v>
      </c>
      <c r="H51" s="62">
        <f t="shared" si="1"/>
        <v>19020.069999999992</v>
      </c>
    </row>
    <row r="52" spans="1:8" ht="42.6" customHeight="1" x14ac:dyDescent="0.25">
      <c r="A52" s="56">
        <v>45741</v>
      </c>
      <c r="B52" s="57">
        <v>45769</v>
      </c>
      <c r="C52" s="53" t="s">
        <v>643</v>
      </c>
      <c r="D52" s="55" t="s">
        <v>644</v>
      </c>
      <c r="E52" s="55" t="s">
        <v>597</v>
      </c>
      <c r="F52" s="55">
        <v>8874</v>
      </c>
      <c r="G52" s="60">
        <v>2.8048027946810898</v>
      </c>
      <c r="H52" s="62">
        <f t="shared" si="1"/>
        <v>24889.819999999992</v>
      </c>
    </row>
    <row r="53" spans="1:8" ht="42.6" customHeight="1" x14ac:dyDescent="0.25">
      <c r="A53" s="56">
        <v>45741</v>
      </c>
      <c r="B53" s="57">
        <v>45769</v>
      </c>
      <c r="C53" s="53" t="s">
        <v>645</v>
      </c>
      <c r="D53" s="55" t="s">
        <v>646</v>
      </c>
      <c r="E53" s="55" t="s">
        <v>597</v>
      </c>
      <c r="F53" s="55">
        <v>7992</v>
      </c>
      <c r="G53" s="60">
        <v>0.99046796796796799</v>
      </c>
      <c r="H53" s="62">
        <f t="shared" si="1"/>
        <v>7915.82</v>
      </c>
    </row>
    <row r="54" spans="1:8" ht="42.6" customHeight="1" x14ac:dyDescent="0.25">
      <c r="A54" s="56">
        <v>45805</v>
      </c>
      <c r="B54" s="57">
        <v>45806</v>
      </c>
      <c r="C54" s="53" t="s">
        <v>647</v>
      </c>
      <c r="D54" s="55" t="s">
        <v>648</v>
      </c>
      <c r="E54" s="55" t="s">
        <v>597</v>
      </c>
      <c r="F54" s="55">
        <v>8583</v>
      </c>
      <c r="G54" s="60">
        <v>4.2751508796458104</v>
      </c>
      <c r="H54" s="62">
        <f t="shared" si="1"/>
        <v>36693.619999999988</v>
      </c>
    </row>
    <row r="55" spans="1:8" ht="42.6" customHeight="1" x14ac:dyDescent="0.25">
      <c r="A55" s="56">
        <v>45547</v>
      </c>
      <c r="B55" s="57">
        <v>45560</v>
      </c>
      <c r="C55" s="53" t="s">
        <v>649</v>
      </c>
      <c r="D55" s="55" t="s">
        <v>650</v>
      </c>
      <c r="E55" s="55" t="s">
        <v>597</v>
      </c>
      <c r="F55" s="55">
        <v>486</v>
      </c>
      <c r="G55" s="60">
        <v>54.9281275720165</v>
      </c>
      <c r="H55" s="62">
        <f t="shared" si="1"/>
        <v>26695.070000000018</v>
      </c>
    </row>
    <row r="56" spans="1:8" ht="42.6" customHeight="1" x14ac:dyDescent="0.25">
      <c r="A56" s="56">
        <v>45547</v>
      </c>
      <c r="B56" s="57">
        <v>45560</v>
      </c>
      <c r="C56" s="53" t="s">
        <v>651</v>
      </c>
      <c r="D56" s="55" t="s">
        <v>652</v>
      </c>
      <c r="E56" s="55" t="s">
        <v>597</v>
      </c>
      <c r="F56" s="55">
        <v>370</v>
      </c>
      <c r="G56" s="60">
        <v>55.014567567567603</v>
      </c>
      <c r="H56" s="62">
        <f t="shared" si="1"/>
        <v>20355.390000000014</v>
      </c>
    </row>
    <row r="57" spans="1:8" ht="42.6" customHeight="1" x14ac:dyDescent="0.25">
      <c r="A57" s="56">
        <v>45805</v>
      </c>
      <c r="B57" s="57">
        <v>45806</v>
      </c>
      <c r="C57" s="53" t="s">
        <v>653</v>
      </c>
      <c r="D57" s="55" t="s">
        <v>654</v>
      </c>
      <c r="E57" s="55" t="s">
        <v>597</v>
      </c>
      <c r="F57" s="55">
        <v>214</v>
      </c>
      <c r="G57" s="60">
        <v>103.997523364486</v>
      </c>
      <c r="H57" s="62">
        <f t="shared" si="1"/>
        <v>22255.470000000005</v>
      </c>
    </row>
    <row r="58" spans="1:8" ht="42.6" customHeight="1" x14ac:dyDescent="0.25">
      <c r="A58" s="56">
        <v>45804</v>
      </c>
      <c r="B58" s="57">
        <v>45812</v>
      </c>
      <c r="C58" s="53" t="s">
        <v>655</v>
      </c>
      <c r="D58" s="55" t="s">
        <v>358</v>
      </c>
      <c r="E58" s="55" t="s">
        <v>597</v>
      </c>
      <c r="F58" s="55">
        <v>992</v>
      </c>
      <c r="G58" s="60">
        <v>32.009899193548399</v>
      </c>
      <c r="H58" s="62">
        <f t="shared" si="1"/>
        <v>31753.820000000011</v>
      </c>
    </row>
    <row r="59" spans="1:8" ht="42.6" customHeight="1" x14ac:dyDescent="0.25">
      <c r="A59" s="56">
        <v>45547</v>
      </c>
      <c r="B59" s="57">
        <v>45560</v>
      </c>
      <c r="C59" s="53" t="s">
        <v>656</v>
      </c>
      <c r="D59" s="55" t="s">
        <v>657</v>
      </c>
      <c r="E59" s="55" t="s">
        <v>597</v>
      </c>
      <c r="F59" s="55">
        <v>1467</v>
      </c>
      <c r="G59" s="60">
        <v>6.15775051124744</v>
      </c>
      <c r="H59" s="62">
        <f t="shared" si="1"/>
        <v>9033.4199999999946</v>
      </c>
    </row>
    <row r="60" spans="1:8" ht="42.6" customHeight="1" x14ac:dyDescent="0.25">
      <c r="A60" s="56">
        <v>45364</v>
      </c>
      <c r="B60" s="57">
        <v>45726</v>
      </c>
      <c r="C60" s="53" t="s">
        <v>773</v>
      </c>
      <c r="D60" s="55" t="s">
        <v>782</v>
      </c>
      <c r="E60" s="55" t="s">
        <v>860</v>
      </c>
      <c r="F60" s="55">
        <v>100</v>
      </c>
      <c r="G60" s="60">
        <v>236</v>
      </c>
      <c r="H60" s="62">
        <f t="shared" si="1"/>
        <v>23600</v>
      </c>
    </row>
    <row r="61" spans="1:8" ht="42.6" customHeight="1" x14ac:dyDescent="0.25">
      <c r="A61" s="56">
        <v>45652</v>
      </c>
      <c r="B61" s="57">
        <v>45726</v>
      </c>
      <c r="C61" s="53" t="s">
        <v>658</v>
      </c>
      <c r="D61" s="55" t="s">
        <v>659</v>
      </c>
      <c r="E61" s="55" t="s">
        <v>860</v>
      </c>
      <c r="F61" s="55">
        <v>285</v>
      </c>
      <c r="G61" s="60">
        <v>60.18</v>
      </c>
      <c r="H61" s="62">
        <f t="shared" si="1"/>
        <v>17151.3</v>
      </c>
    </row>
    <row r="62" spans="1:8" ht="42.6" customHeight="1" x14ac:dyDescent="0.25">
      <c r="A62" s="56">
        <v>45652</v>
      </c>
      <c r="B62" s="57">
        <v>45726</v>
      </c>
      <c r="C62" s="53" t="s">
        <v>660</v>
      </c>
      <c r="D62" s="55" t="s">
        <v>661</v>
      </c>
      <c r="E62" s="55" t="s">
        <v>860</v>
      </c>
      <c r="F62" s="55">
        <v>225</v>
      </c>
      <c r="G62" s="60">
        <v>60.18</v>
      </c>
      <c r="H62" s="62">
        <f t="shared" si="1"/>
        <v>13540.5</v>
      </c>
    </row>
    <row r="63" spans="1:8" ht="42.6" customHeight="1" x14ac:dyDescent="0.25">
      <c r="A63" s="56">
        <v>45364</v>
      </c>
      <c r="B63" s="57">
        <v>45365</v>
      </c>
      <c r="C63" s="53" t="s">
        <v>662</v>
      </c>
      <c r="D63" s="55" t="s">
        <v>663</v>
      </c>
      <c r="E63" s="55" t="s">
        <v>597</v>
      </c>
      <c r="F63" s="55">
        <v>1173</v>
      </c>
      <c r="G63" s="60">
        <v>1.2840409207161101</v>
      </c>
      <c r="H63" s="62">
        <f t="shared" si="1"/>
        <v>1506.1799999999971</v>
      </c>
    </row>
    <row r="64" spans="1:8" ht="42.6" customHeight="1" x14ac:dyDescent="0.25">
      <c r="A64" s="56">
        <v>45364</v>
      </c>
      <c r="B64" s="57">
        <v>45726</v>
      </c>
      <c r="C64" s="53" t="s">
        <v>774</v>
      </c>
      <c r="D64" s="55" t="s">
        <v>783</v>
      </c>
      <c r="E64" s="55" t="s">
        <v>860</v>
      </c>
      <c r="F64" s="55">
        <v>33</v>
      </c>
      <c r="G64" s="61">
        <v>60.18</v>
      </c>
      <c r="H64" s="63">
        <f t="shared" si="1"/>
        <v>1985.94</v>
      </c>
    </row>
    <row r="65" spans="1:8" ht="42.6" customHeight="1" x14ac:dyDescent="0.25">
      <c r="A65" s="56">
        <v>45364</v>
      </c>
      <c r="B65" s="57">
        <v>45365</v>
      </c>
      <c r="C65" s="53" t="s">
        <v>664</v>
      </c>
      <c r="D65" s="55" t="s">
        <v>665</v>
      </c>
      <c r="E65" s="55" t="s">
        <v>597</v>
      </c>
      <c r="F65" s="55">
        <v>6068</v>
      </c>
      <c r="G65" s="61">
        <v>4.8918737640079097</v>
      </c>
      <c r="H65" s="63">
        <f t="shared" si="1"/>
        <v>29683.889999999996</v>
      </c>
    </row>
    <row r="66" spans="1:8" ht="42.6" customHeight="1" x14ac:dyDescent="0.25">
      <c r="A66" s="56">
        <v>45460</v>
      </c>
      <c r="B66" s="57">
        <v>45488</v>
      </c>
      <c r="C66" s="53" t="s">
        <v>666</v>
      </c>
      <c r="D66" s="55" t="s">
        <v>667</v>
      </c>
      <c r="E66" s="55" t="s">
        <v>597</v>
      </c>
      <c r="F66" s="55">
        <v>1627</v>
      </c>
      <c r="G66" s="61">
        <v>5.6627781192378599</v>
      </c>
      <c r="H66" s="63">
        <f t="shared" si="1"/>
        <v>9213.3399999999983</v>
      </c>
    </row>
    <row r="67" spans="1:8" ht="42.6" customHeight="1" x14ac:dyDescent="0.25">
      <c r="A67" s="56">
        <v>45364</v>
      </c>
      <c r="B67" s="57">
        <v>45365</v>
      </c>
      <c r="C67" s="53" t="s">
        <v>668</v>
      </c>
      <c r="D67" s="55" t="s">
        <v>669</v>
      </c>
      <c r="E67" s="55" t="s">
        <v>597</v>
      </c>
      <c r="F67" s="55">
        <v>405</v>
      </c>
      <c r="G67" s="61">
        <v>17.7</v>
      </c>
      <c r="H67" s="63">
        <f t="shared" si="1"/>
        <v>7168.5</v>
      </c>
    </row>
    <row r="68" spans="1:8" ht="42.6" customHeight="1" x14ac:dyDescent="0.25">
      <c r="A68" s="56">
        <v>45364</v>
      </c>
      <c r="B68" s="57">
        <v>45365</v>
      </c>
      <c r="C68" s="53" t="s">
        <v>670</v>
      </c>
      <c r="D68" s="55" t="s">
        <v>671</v>
      </c>
      <c r="E68" s="55" t="s">
        <v>597</v>
      </c>
      <c r="F68" s="55">
        <v>7134</v>
      </c>
      <c r="G68" s="61">
        <v>4.5468881412952102</v>
      </c>
      <c r="H68" s="63">
        <f t="shared" si="1"/>
        <v>32437.500000000029</v>
      </c>
    </row>
    <row r="69" spans="1:8" ht="42.6" customHeight="1" x14ac:dyDescent="0.25">
      <c r="A69" s="56">
        <v>45790</v>
      </c>
      <c r="B69" s="57">
        <v>45790</v>
      </c>
      <c r="C69" s="53" t="s">
        <v>672</v>
      </c>
      <c r="D69" s="55" t="s">
        <v>673</v>
      </c>
      <c r="E69" s="55" t="s">
        <v>597</v>
      </c>
      <c r="F69" s="55">
        <v>926</v>
      </c>
      <c r="G69" s="61">
        <v>35.119276457883402</v>
      </c>
      <c r="H69" s="63">
        <f t="shared" ref="H69:H100" si="2">F69*G69</f>
        <v>32520.45000000003</v>
      </c>
    </row>
    <row r="70" spans="1:8" ht="42.6" customHeight="1" x14ac:dyDescent="0.25">
      <c r="A70" s="56">
        <v>45369</v>
      </c>
      <c r="B70" s="57">
        <v>45369</v>
      </c>
      <c r="C70" s="53" t="s">
        <v>674</v>
      </c>
      <c r="D70" s="55" t="s">
        <v>675</v>
      </c>
      <c r="E70" s="55" t="s">
        <v>597</v>
      </c>
      <c r="F70" s="55">
        <v>183</v>
      </c>
      <c r="G70" s="61">
        <v>67.742076502732203</v>
      </c>
      <c r="H70" s="63">
        <f t="shared" si="2"/>
        <v>12396.799999999994</v>
      </c>
    </row>
    <row r="71" spans="1:8" ht="42.6" customHeight="1" x14ac:dyDescent="0.25">
      <c r="A71" s="56">
        <v>45369</v>
      </c>
      <c r="B71" s="57">
        <v>45369</v>
      </c>
      <c r="C71" s="53" t="s">
        <v>676</v>
      </c>
      <c r="D71" s="55" t="s">
        <v>390</v>
      </c>
      <c r="E71" s="55" t="s">
        <v>597</v>
      </c>
      <c r="F71" s="55">
        <v>177</v>
      </c>
      <c r="G71" s="61">
        <v>74.952937853107301</v>
      </c>
      <c r="H71" s="63">
        <f t="shared" si="2"/>
        <v>13266.669999999993</v>
      </c>
    </row>
    <row r="72" spans="1:8" ht="42.6" customHeight="1" x14ac:dyDescent="0.25">
      <c r="A72" s="56">
        <v>45369</v>
      </c>
      <c r="B72" s="57">
        <v>45369</v>
      </c>
      <c r="C72" s="53" t="s">
        <v>677</v>
      </c>
      <c r="D72" s="55" t="s">
        <v>394</v>
      </c>
      <c r="E72" s="55" t="s">
        <v>597</v>
      </c>
      <c r="F72" s="55">
        <v>138</v>
      </c>
      <c r="G72" s="61">
        <v>74.560072463768094</v>
      </c>
      <c r="H72" s="63">
        <f t="shared" si="2"/>
        <v>10289.289999999997</v>
      </c>
    </row>
    <row r="73" spans="1:8" ht="42.6" customHeight="1" x14ac:dyDescent="0.25">
      <c r="A73" s="56">
        <v>45369</v>
      </c>
      <c r="B73" s="57">
        <v>45369</v>
      </c>
      <c r="C73" s="53" t="s">
        <v>678</v>
      </c>
      <c r="D73" s="55" t="s">
        <v>584</v>
      </c>
      <c r="E73" s="55" t="s">
        <v>597</v>
      </c>
      <c r="F73" s="55">
        <v>108</v>
      </c>
      <c r="G73" s="61">
        <v>91.0085185185185</v>
      </c>
      <c r="H73" s="63">
        <f t="shared" si="2"/>
        <v>9828.9199999999983</v>
      </c>
    </row>
    <row r="74" spans="1:8" ht="42.6" customHeight="1" x14ac:dyDescent="0.25">
      <c r="A74" s="56">
        <v>45369</v>
      </c>
      <c r="B74" s="57">
        <v>45369</v>
      </c>
      <c r="C74" s="53" t="s">
        <v>679</v>
      </c>
      <c r="D74" s="55" t="s">
        <v>585</v>
      </c>
      <c r="E74" s="55" t="s">
        <v>597</v>
      </c>
      <c r="F74" s="55">
        <v>40</v>
      </c>
      <c r="G74" s="61">
        <v>154.9015</v>
      </c>
      <c r="H74" s="63">
        <f t="shared" si="2"/>
        <v>6196.0599999999995</v>
      </c>
    </row>
    <row r="75" spans="1:8" ht="42.6" customHeight="1" x14ac:dyDescent="0.25">
      <c r="A75" s="56">
        <v>45547</v>
      </c>
      <c r="B75" s="57">
        <v>45560</v>
      </c>
      <c r="C75" s="53" t="s">
        <v>680</v>
      </c>
      <c r="D75" s="55" t="s">
        <v>400</v>
      </c>
      <c r="E75" s="55" t="s">
        <v>597</v>
      </c>
      <c r="F75" s="55">
        <v>673</v>
      </c>
      <c r="G75" s="61">
        <v>14.9241604754829</v>
      </c>
      <c r="H75" s="63">
        <f t="shared" si="2"/>
        <v>10043.959999999992</v>
      </c>
    </row>
    <row r="76" spans="1:8" ht="42.6" customHeight="1" x14ac:dyDescent="0.25">
      <c r="A76" s="56">
        <v>45768</v>
      </c>
      <c r="B76" s="57">
        <v>45783</v>
      </c>
      <c r="C76" s="53" t="s">
        <v>681</v>
      </c>
      <c r="D76" s="55" t="s">
        <v>272</v>
      </c>
      <c r="E76" s="55" t="s">
        <v>597</v>
      </c>
      <c r="F76" s="55">
        <v>4664</v>
      </c>
      <c r="G76" s="61">
        <v>31.204751286449401</v>
      </c>
      <c r="H76" s="63">
        <f t="shared" si="2"/>
        <v>145538.96</v>
      </c>
    </row>
    <row r="77" spans="1:8" ht="42.6" customHeight="1" x14ac:dyDescent="0.25">
      <c r="A77" s="56">
        <v>45737</v>
      </c>
      <c r="B77" s="57">
        <v>45757</v>
      </c>
      <c r="C77" s="53" t="s">
        <v>682</v>
      </c>
      <c r="D77" s="55" t="s">
        <v>683</v>
      </c>
      <c r="E77" s="55" t="s">
        <v>597</v>
      </c>
      <c r="F77" s="55">
        <v>1070</v>
      </c>
      <c r="G77" s="61">
        <v>219.02620560747701</v>
      </c>
      <c r="H77" s="63">
        <f t="shared" si="2"/>
        <v>234358.04000000039</v>
      </c>
    </row>
    <row r="78" spans="1:8" ht="42.6" customHeight="1" x14ac:dyDescent="0.25">
      <c r="A78" s="56">
        <v>45737</v>
      </c>
      <c r="B78" s="57">
        <v>45757</v>
      </c>
      <c r="C78" s="53" t="s">
        <v>684</v>
      </c>
      <c r="D78" s="55" t="s">
        <v>555</v>
      </c>
      <c r="E78" s="55" t="s">
        <v>597</v>
      </c>
      <c r="F78" s="55">
        <v>448</v>
      </c>
      <c r="G78" s="61">
        <v>364.85100446428601</v>
      </c>
      <c r="H78" s="63">
        <f t="shared" si="2"/>
        <v>163453.25000000012</v>
      </c>
    </row>
    <row r="79" spans="1:8" ht="42.6" customHeight="1" x14ac:dyDescent="0.25">
      <c r="A79" s="56">
        <v>45737</v>
      </c>
      <c r="B79" s="57">
        <v>45757</v>
      </c>
      <c r="C79" s="53" t="s">
        <v>685</v>
      </c>
      <c r="D79" s="55" t="s">
        <v>686</v>
      </c>
      <c r="E79" s="55" t="s">
        <v>860</v>
      </c>
      <c r="F79" s="55">
        <v>83</v>
      </c>
      <c r="G79" s="61">
        <v>1235</v>
      </c>
      <c r="H79" s="63">
        <f t="shared" si="2"/>
        <v>102505</v>
      </c>
    </row>
    <row r="80" spans="1:8" ht="42.6" customHeight="1" x14ac:dyDescent="0.25">
      <c r="A80" s="56">
        <v>45699</v>
      </c>
      <c r="B80" s="57">
        <v>45733</v>
      </c>
      <c r="C80" s="53" t="s">
        <v>775</v>
      </c>
      <c r="D80" s="55" t="s">
        <v>784</v>
      </c>
      <c r="E80" s="55" t="s">
        <v>597</v>
      </c>
      <c r="F80" s="55">
        <v>500</v>
      </c>
      <c r="G80" s="61">
        <v>296.60480000000001</v>
      </c>
      <c r="H80" s="63">
        <f t="shared" si="2"/>
        <v>148302.39999999999</v>
      </c>
    </row>
    <row r="81" spans="1:12" ht="42.6" customHeight="1" x14ac:dyDescent="0.25">
      <c r="A81" s="56">
        <v>45547</v>
      </c>
      <c r="B81" s="57">
        <v>45560</v>
      </c>
      <c r="C81" s="53" t="s">
        <v>687</v>
      </c>
      <c r="D81" s="55" t="s">
        <v>688</v>
      </c>
      <c r="E81" s="55" t="s">
        <v>597</v>
      </c>
      <c r="F81" s="55">
        <v>2517</v>
      </c>
      <c r="G81" s="61">
        <v>43.488502185141002</v>
      </c>
      <c r="H81" s="63">
        <f t="shared" si="2"/>
        <v>109460.5599999999</v>
      </c>
    </row>
    <row r="82" spans="1:12" ht="42.6" customHeight="1" x14ac:dyDescent="0.25">
      <c r="A82" s="56">
        <v>45547</v>
      </c>
      <c r="B82" s="57">
        <v>45560</v>
      </c>
      <c r="C82" s="53" t="s">
        <v>689</v>
      </c>
      <c r="D82" s="55" t="s">
        <v>565</v>
      </c>
      <c r="E82" s="55" t="s">
        <v>597</v>
      </c>
      <c r="F82" s="55">
        <v>413</v>
      </c>
      <c r="G82" s="61">
        <v>17.825230024213099</v>
      </c>
      <c r="H82" s="63">
        <f t="shared" si="2"/>
        <v>7361.8200000000097</v>
      </c>
    </row>
    <row r="83" spans="1:12" ht="42.6" customHeight="1" x14ac:dyDescent="0.25">
      <c r="A83" s="56">
        <v>45790</v>
      </c>
      <c r="B83" s="57">
        <v>45790</v>
      </c>
      <c r="C83" s="53" t="s">
        <v>690</v>
      </c>
      <c r="D83" s="55" t="s">
        <v>691</v>
      </c>
      <c r="E83" s="55" t="s">
        <v>597</v>
      </c>
      <c r="F83" s="55">
        <v>1027</v>
      </c>
      <c r="G83" s="61">
        <v>34.116212268743901</v>
      </c>
      <c r="H83" s="63">
        <f t="shared" si="2"/>
        <v>35037.349999999984</v>
      </c>
    </row>
    <row r="84" spans="1:12" ht="42.6" customHeight="1" x14ac:dyDescent="0.25">
      <c r="A84" s="56">
        <v>45790</v>
      </c>
      <c r="B84" s="57">
        <v>45790</v>
      </c>
      <c r="C84" s="53" t="s">
        <v>692</v>
      </c>
      <c r="D84" s="55" t="s">
        <v>693</v>
      </c>
      <c r="E84" s="55" t="s">
        <v>597</v>
      </c>
      <c r="F84" s="55">
        <v>1627</v>
      </c>
      <c r="G84" s="61">
        <v>39.067990165949602</v>
      </c>
      <c r="H84" s="63">
        <f t="shared" si="2"/>
        <v>63563.62</v>
      </c>
    </row>
    <row r="85" spans="1:12" ht="42.6" customHeight="1" x14ac:dyDescent="0.25">
      <c r="A85" s="56">
        <v>45805</v>
      </c>
      <c r="B85" s="57">
        <v>45806</v>
      </c>
      <c r="C85" s="53" t="s">
        <v>694</v>
      </c>
      <c r="D85" s="55" t="s">
        <v>282</v>
      </c>
      <c r="E85" s="55" t="s">
        <v>597</v>
      </c>
      <c r="F85" s="55">
        <v>6432</v>
      </c>
      <c r="G85" s="61">
        <v>6.2906172263681599</v>
      </c>
      <c r="H85" s="63">
        <f t="shared" si="2"/>
        <v>40461.250000000007</v>
      </c>
    </row>
    <row r="86" spans="1:12" ht="42.6" customHeight="1" x14ac:dyDescent="0.25">
      <c r="A86" s="56">
        <v>45805</v>
      </c>
      <c r="B86" s="57">
        <v>45806</v>
      </c>
      <c r="C86" s="53" t="s">
        <v>695</v>
      </c>
      <c r="D86" s="55" t="s">
        <v>284</v>
      </c>
      <c r="E86" s="55" t="s">
        <v>597</v>
      </c>
      <c r="F86" s="55">
        <v>12305</v>
      </c>
      <c r="G86" s="61">
        <v>2.34910199106054</v>
      </c>
      <c r="H86" s="63">
        <f t="shared" si="2"/>
        <v>28905.699999999943</v>
      </c>
    </row>
    <row r="87" spans="1:12" ht="42.6" customHeight="1" x14ac:dyDescent="0.25">
      <c r="A87" s="56">
        <v>45805</v>
      </c>
      <c r="B87" s="57">
        <v>45806</v>
      </c>
      <c r="C87" s="53" t="s">
        <v>814</v>
      </c>
      <c r="D87" s="55" t="s">
        <v>847</v>
      </c>
      <c r="E87" s="55" t="s">
        <v>597</v>
      </c>
      <c r="F87" s="55">
        <v>300</v>
      </c>
      <c r="G87" s="61">
        <v>33.04</v>
      </c>
      <c r="H87" s="63">
        <f t="shared" si="2"/>
        <v>9912</v>
      </c>
    </row>
    <row r="88" spans="1:12" ht="42.6" customHeight="1" x14ac:dyDescent="0.25">
      <c r="A88" s="56">
        <v>45779</v>
      </c>
      <c r="B88" s="57">
        <v>45783</v>
      </c>
      <c r="C88" s="53" t="s">
        <v>815</v>
      </c>
      <c r="D88" s="55" t="s">
        <v>848</v>
      </c>
      <c r="E88" s="55" t="s">
        <v>770</v>
      </c>
      <c r="F88" s="55">
        <v>123</v>
      </c>
      <c r="G88" s="61">
        <f>133*18%+133</f>
        <v>156.94</v>
      </c>
      <c r="H88" s="63">
        <f t="shared" si="2"/>
        <v>19303.62</v>
      </c>
    </row>
    <row r="89" spans="1:12" ht="42.6" customHeight="1" x14ac:dyDescent="0.25">
      <c r="A89" s="56">
        <v>45779</v>
      </c>
      <c r="B89" s="57">
        <v>45783</v>
      </c>
      <c r="C89" s="53" t="s">
        <v>696</v>
      </c>
      <c r="D89" s="55" t="s">
        <v>697</v>
      </c>
      <c r="E89" s="55" t="s">
        <v>770</v>
      </c>
      <c r="F89" s="55">
        <v>200</v>
      </c>
      <c r="G89" s="61">
        <f>269*18%+269</f>
        <v>317.42</v>
      </c>
      <c r="H89" s="63">
        <f t="shared" si="2"/>
        <v>63484</v>
      </c>
    </row>
    <row r="90" spans="1:12" ht="42.6" customHeight="1" x14ac:dyDescent="0.25">
      <c r="A90" s="56">
        <v>45779</v>
      </c>
      <c r="B90" s="57">
        <v>45783</v>
      </c>
      <c r="C90" s="53" t="s">
        <v>698</v>
      </c>
      <c r="D90" s="55" t="s">
        <v>699</v>
      </c>
      <c r="E90" s="55" t="s">
        <v>770</v>
      </c>
      <c r="F90" s="55">
        <v>88</v>
      </c>
      <c r="G90" s="61">
        <f>725*18%+725</f>
        <v>855.5</v>
      </c>
      <c r="H90" s="63">
        <f t="shared" si="2"/>
        <v>75284</v>
      </c>
      <c r="L90" s="55"/>
    </row>
    <row r="91" spans="1:12" ht="42.6" customHeight="1" x14ac:dyDescent="0.25">
      <c r="A91" s="56">
        <v>45792</v>
      </c>
      <c r="B91" s="57">
        <v>45796</v>
      </c>
      <c r="C91" s="53" t="s">
        <v>700</v>
      </c>
      <c r="D91" s="55" t="s">
        <v>785</v>
      </c>
      <c r="E91" s="55" t="s">
        <v>597</v>
      </c>
      <c r="F91" s="55">
        <v>195</v>
      </c>
      <c r="G91" s="61">
        <v>336.248307692308</v>
      </c>
      <c r="H91" s="63">
        <f t="shared" si="2"/>
        <v>65568.420000000056</v>
      </c>
      <c r="J91" s="55"/>
      <c r="L91" s="55"/>
    </row>
    <row r="92" spans="1:12" ht="42.6" customHeight="1" x14ac:dyDescent="0.25">
      <c r="A92" s="56">
        <v>45660</v>
      </c>
      <c r="B92" s="57">
        <v>45667</v>
      </c>
      <c r="C92" s="53" t="s">
        <v>701</v>
      </c>
      <c r="D92" s="55" t="s">
        <v>786</v>
      </c>
      <c r="E92" s="55" t="s">
        <v>597</v>
      </c>
      <c r="F92" s="55">
        <v>24830</v>
      </c>
      <c r="G92" s="61">
        <v>2.2090188423694399</v>
      </c>
      <c r="H92" s="63">
        <f t="shared" si="2"/>
        <v>54849.93785603319</v>
      </c>
      <c r="J92" s="55"/>
      <c r="L92" s="55"/>
    </row>
    <row r="93" spans="1:12" ht="42.6" customHeight="1" x14ac:dyDescent="0.25">
      <c r="A93" s="56">
        <v>45791</v>
      </c>
      <c r="B93" s="57">
        <v>45796</v>
      </c>
      <c r="C93" s="53" t="s">
        <v>702</v>
      </c>
      <c r="D93" s="55" t="s">
        <v>424</v>
      </c>
      <c r="E93" s="55" t="s">
        <v>597</v>
      </c>
      <c r="F93" s="55">
        <v>1589</v>
      </c>
      <c r="G93" s="61">
        <v>119.43166771554399</v>
      </c>
      <c r="H93" s="63">
        <f t="shared" si="2"/>
        <v>189776.9199999994</v>
      </c>
      <c r="J93" s="55"/>
      <c r="L93" s="55"/>
    </row>
    <row r="94" spans="1:12" ht="42.6" customHeight="1" x14ac:dyDescent="0.25">
      <c r="A94" s="56">
        <v>45751</v>
      </c>
      <c r="B94" s="57">
        <v>45758</v>
      </c>
      <c r="C94" s="53" t="s">
        <v>703</v>
      </c>
      <c r="D94" s="55" t="s">
        <v>704</v>
      </c>
      <c r="E94" s="55" t="s">
        <v>597</v>
      </c>
      <c r="F94" s="55">
        <v>209</v>
      </c>
      <c r="G94" s="61">
        <v>229.05928229665099</v>
      </c>
      <c r="H94" s="63">
        <f t="shared" si="2"/>
        <v>47873.390000000058</v>
      </c>
      <c r="J94" s="55"/>
      <c r="L94" s="55"/>
    </row>
    <row r="95" spans="1:12" ht="42.6" customHeight="1" x14ac:dyDescent="0.25">
      <c r="A95" s="56">
        <v>45687</v>
      </c>
      <c r="B95" s="57">
        <v>45702</v>
      </c>
      <c r="C95" s="53" t="s">
        <v>816</v>
      </c>
      <c r="D95" s="55" t="s">
        <v>849</v>
      </c>
      <c r="E95" s="55" t="s">
        <v>597</v>
      </c>
      <c r="F95" s="55">
        <v>0</v>
      </c>
      <c r="G95" s="61">
        <v>0</v>
      </c>
      <c r="H95" s="63">
        <f t="shared" si="2"/>
        <v>0</v>
      </c>
      <c r="J95" s="55"/>
      <c r="L95" s="55"/>
    </row>
    <row r="96" spans="1:12" ht="42.6" customHeight="1" x14ac:dyDescent="0.25">
      <c r="A96" s="56">
        <v>45687</v>
      </c>
      <c r="B96" s="57">
        <v>45702</v>
      </c>
      <c r="C96" s="53" t="s">
        <v>817</v>
      </c>
      <c r="D96" s="55" t="s">
        <v>850</v>
      </c>
      <c r="E96" s="55" t="s">
        <v>597</v>
      </c>
      <c r="F96" s="55">
        <v>0</v>
      </c>
      <c r="G96" s="61">
        <v>0</v>
      </c>
      <c r="H96" s="63">
        <f t="shared" si="2"/>
        <v>0</v>
      </c>
      <c r="J96" s="55"/>
      <c r="L96" s="55"/>
    </row>
    <row r="97" spans="1:12" ht="42.6" customHeight="1" x14ac:dyDescent="0.25">
      <c r="A97" s="56">
        <v>45687</v>
      </c>
      <c r="B97" s="57">
        <v>45702</v>
      </c>
      <c r="C97" s="53" t="s">
        <v>818</v>
      </c>
      <c r="D97" s="55" t="s">
        <v>851</v>
      </c>
      <c r="E97" s="55" t="s">
        <v>597</v>
      </c>
      <c r="F97" s="55">
        <v>4995</v>
      </c>
      <c r="G97" s="61">
        <v>9.1659659659659702</v>
      </c>
      <c r="H97" s="63">
        <f t="shared" si="2"/>
        <v>45784.000000000022</v>
      </c>
      <c r="J97" s="55"/>
      <c r="L97" s="55"/>
    </row>
    <row r="98" spans="1:12" ht="42.6" customHeight="1" x14ac:dyDescent="0.25">
      <c r="A98" s="56">
        <v>45791</v>
      </c>
      <c r="B98" s="57">
        <v>45796</v>
      </c>
      <c r="C98" s="53" t="s">
        <v>819</v>
      </c>
      <c r="D98" s="55" t="s">
        <v>852</v>
      </c>
      <c r="E98" s="55" t="s">
        <v>597</v>
      </c>
      <c r="F98" s="55">
        <v>866</v>
      </c>
      <c r="G98" s="61">
        <v>99.619826789838299</v>
      </c>
      <c r="H98" s="63">
        <f t="shared" si="2"/>
        <v>86270.76999999996</v>
      </c>
      <c r="J98" s="55"/>
      <c r="L98" s="55"/>
    </row>
    <row r="99" spans="1:12" ht="42.6" customHeight="1" x14ac:dyDescent="0.25">
      <c r="A99" s="56">
        <v>45790</v>
      </c>
      <c r="B99" s="57">
        <v>45796</v>
      </c>
      <c r="C99" s="53" t="s">
        <v>776</v>
      </c>
      <c r="D99" s="55" t="s">
        <v>787</v>
      </c>
      <c r="E99" s="55" t="s">
        <v>597</v>
      </c>
      <c r="F99" s="55">
        <v>257</v>
      </c>
      <c r="G99" s="61">
        <v>195.42797665369699</v>
      </c>
      <c r="H99" s="63">
        <f t="shared" si="2"/>
        <v>50224.990000000129</v>
      </c>
      <c r="J99" s="55"/>
      <c r="L99" s="55"/>
    </row>
    <row r="100" spans="1:12" ht="42.6" customHeight="1" x14ac:dyDescent="0.25">
      <c r="A100" s="56">
        <v>45791</v>
      </c>
      <c r="B100" s="57">
        <v>45796</v>
      </c>
      <c r="C100" s="53" t="s">
        <v>705</v>
      </c>
      <c r="D100" s="55" t="s">
        <v>706</v>
      </c>
      <c r="E100" s="55" t="s">
        <v>860</v>
      </c>
      <c r="F100" s="55">
        <v>42</v>
      </c>
      <c r="G100" s="61">
        <f>1440*18%+1440</f>
        <v>1699.2</v>
      </c>
      <c r="H100" s="63">
        <f t="shared" si="2"/>
        <v>71366.400000000009</v>
      </c>
      <c r="J100" s="55"/>
      <c r="L100" s="55"/>
    </row>
    <row r="101" spans="1:12" ht="42.6" customHeight="1" x14ac:dyDescent="0.25">
      <c r="A101" s="56">
        <v>45684</v>
      </c>
      <c r="B101" s="57">
        <v>45699</v>
      </c>
      <c r="C101" s="53" t="s">
        <v>707</v>
      </c>
      <c r="D101" s="55" t="s">
        <v>788</v>
      </c>
      <c r="E101" s="55" t="s">
        <v>597</v>
      </c>
      <c r="F101" s="55">
        <v>29</v>
      </c>
      <c r="G101" s="61">
        <v>914.5</v>
      </c>
      <c r="H101" s="63">
        <f t="shared" ref="H101:H132" si="3">F101*G101</f>
        <v>26520.5</v>
      </c>
      <c r="J101" s="55"/>
      <c r="L101" s="55"/>
    </row>
    <row r="102" spans="1:12" ht="42.6" customHeight="1" x14ac:dyDescent="0.25">
      <c r="A102" s="56">
        <v>45791</v>
      </c>
      <c r="B102" s="57">
        <v>45796</v>
      </c>
      <c r="C102" s="53" t="s">
        <v>777</v>
      </c>
      <c r="D102" s="55" t="s">
        <v>789</v>
      </c>
      <c r="E102" s="55" t="s">
        <v>597</v>
      </c>
      <c r="F102" s="55">
        <v>142</v>
      </c>
      <c r="G102" s="61">
        <f>312*18%+312</f>
        <v>368.15999999999997</v>
      </c>
      <c r="H102" s="63">
        <f t="shared" si="3"/>
        <v>52278.719999999994</v>
      </c>
      <c r="J102" s="55"/>
      <c r="L102" s="55"/>
    </row>
    <row r="103" spans="1:12" ht="42.6" customHeight="1" x14ac:dyDescent="0.25">
      <c r="A103" s="56">
        <v>45428</v>
      </c>
      <c r="B103" s="57">
        <v>45762</v>
      </c>
      <c r="C103" s="53" t="s">
        <v>820</v>
      </c>
      <c r="D103" s="55" t="s">
        <v>853</v>
      </c>
      <c r="E103" s="55" t="s">
        <v>861</v>
      </c>
      <c r="F103" s="55">
        <v>15</v>
      </c>
      <c r="G103" s="61">
        <v>310</v>
      </c>
      <c r="H103" s="63">
        <f t="shared" si="3"/>
        <v>4650</v>
      </c>
      <c r="J103" s="55"/>
      <c r="L103" s="55"/>
    </row>
    <row r="104" spans="1:12" ht="42.6" customHeight="1" x14ac:dyDescent="0.25">
      <c r="A104" s="56">
        <v>45791</v>
      </c>
      <c r="B104" s="57">
        <v>45796</v>
      </c>
      <c r="C104" s="53" t="s">
        <v>708</v>
      </c>
      <c r="D104" s="55" t="s">
        <v>709</v>
      </c>
      <c r="E104" s="55" t="s">
        <v>597</v>
      </c>
      <c r="F104" s="55">
        <v>264</v>
      </c>
      <c r="G104" s="61">
        <v>68.110492424242395</v>
      </c>
      <c r="H104" s="63">
        <f t="shared" si="3"/>
        <v>17981.169999999991</v>
      </c>
      <c r="J104" s="55"/>
      <c r="L104" s="55"/>
    </row>
    <row r="105" spans="1:12" ht="42.6" customHeight="1" x14ac:dyDescent="0.25">
      <c r="A105" s="56">
        <v>45790</v>
      </c>
      <c r="B105" s="57">
        <v>45796</v>
      </c>
      <c r="C105" s="53" t="s">
        <v>710</v>
      </c>
      <c r="D105" s="55" t="s">
        <v>460</v>
      </c>
      <c r="E105" s="55" t="s">
        <v>597</v>
      </c>
      <c r="F105" s="55">
        <v>397</v>
      </c>
      <c r="G105" s="61">
        <v>137.741536523929</v>
      </c>
      <c r="H105" s="63">
        <f t="shared" si="3"/>
        <v>54683.38999999981</v>
      </c>
      <c r="J105" s="55"/>
      <c r="L105" s="55"/>
    </row>
    <row r="106" spans="1:12" ht="42.6" customHeight="1" x14ac:dyDescent="0.25">
      <c r="A106" s="56">
        <v>45831</v>
      </c>
      <c r="B106" s="57">
        <v>45834</v>
      </c>
      <c r="C106" s="53" t="s">
        <v>821</v>
      </c>
      <c r="D106" s="55" t="s">
        <v>854</v>
      </c>
      <c r="E106" s="55" t="s">
        <v>793</v>
      </c>
      <c r="F106" s="55">
        <v>80</v>
      </c>
      <c r="G106" s="61">
        <v>5759</v>
      </c>
      <c r="H106" s="63">
        <f t="shared" si="3"/>
        <v>460720</v>
      </c>
      <c r="J106" s="55"/>
      <c r="L106" s="55"/>
    </row>
    <row r="107" spans="1:12" ht="42.6" customHeight="1" x14ac:dyDescent="0.25">
      <c r="A107" s="56">
        <v>45291</v>
      </c>
      <c r="B107" s="57">
        <v>45280</v>
      </c>
      <c r="C107" s="53" t="s">
        <v>822</v>
      </c>
      <c r="D107" s="55" t="s">
        <v>577</v>
      </c>
      <c r="E107" s="55" t="s">
        <v>597</v>
      </c>
      <c r="F107" s="55">
        <v>100</v>
      </c>
      <c r="G107" s="61">
        <v>4139.9939999999997</v>
      </c>
      <c r="H107" s="63">
        <f t="shared" si="3"/>
        <v>413999.39999999997</v>
      </c>
      <c r="J107" s="55"/>
      <c r="L107" s="55"/>
    </row>
    <row r="108" spans="1:12" ht="42.6" customHeight="1" x14ac:dyDescent="0.25">
      <c r="A108" s="56">
        <v>45652</v>
      </c>
      <c r="B108" s="57">
        <v>45667</v>
      </c>
      <c r="C108" s="53" t="s">
        <v>711</v>
      </c>
      <c r="D108" s="55" t="s">
        <v>468</v>
      </c>
      <c r="E108" s="55" t="s">
        <v>860</v>
      </c>
      <c r="F108" s="55"/>
      <c r="G108" s="61"/>
      <c r="H108" s="63">
        <f t="shared" si="3"/>
        <v>0</v>
      </c>
      <c r="J108" s="55"/>
      <c r="L108" s="55"/>
    </row>
    <row r="109" spans="1:12" ht="42.6" customHeight="1" x14ac:dyDescent="0.25">
      <c r="A109" s="56">
        <v>45813</v>
      </c>
      <c r="B109" s="57">
        <v>45821</v>
      </c>
      <c r="C109" s="53" t="s">
        <v>712</v>
      </c>
      <c r="D109" s="55" t="s">
        <v>713</v>
      </c>
      <c r="E109" s="55" t="s">
        <v>860</v>
      </c>
      <c r="F109" s="55">
        <v>160</v>
      </c>
      <c r="G109" s="61">
        <f>780*18%+780</f>
        <v>920.4</v>
      </c>
      <c r="H109" s="63">
        <f t="shared" si="3"/>
        <v>147264</v>
      </c>
      <c r="J109" s="55"/>
      <c r="L109" s="55"/>
    </row>
    <row r="110" spans="1:12" ht="42.6" customHeight="1" x14ac:dyDescent="0.25">
      <c r="A110" s="56">
        <v>45813</v>
      </c>
      <c r="B110" s="57">
        <v>45821</v>
      </c>
      <c r="C110" s="53" t="s">
        <v>714</v>
      </c>
      <c r="D110" s="55" t="s">
        <v>715</v>
      </c>
      <c r="E110" s="55" t="s">
        <v>860</v>
      </c>
      <c r="F110" s="55">
        <v>50</v>
      </c>
      <c r="G110" s="61">
        <f>740*18%+740</f>
        <v>873.2</v>
      </c>
      <c r="H110" s="63">
        <f t="shared" si="3"/>
        <v>43660</v>
      </c>
      <c r="J110" s="55"/>
      <c r="L110" s="55"/>
    </row>
    <row r="111" spans="1:12" ht="42.6" customHeight="1" x14ac:dyDescent="0.25">
      <c r="A111" s="56">
        <v>45635</v>
      </c>
      <c r="B111" s="57">
        <v>45639</v>
      </c>
      <c r="C111" s="53" t="s">
        <v>778</v>
      </c>
      <c r="D111" s="55" t="s">
        <v>790</v>
      </c>
      <c r="E111" s="55" t="s">
        <v>597</v>
      </c>
      <c r="F111" s="55">
        <v>125</v>
      </c>
      <c r="G111" s="61">
        <v>2419.29792</v>
      </c>
      <c r="H111" s="63">
        <f t="shared" si="3"/>
        <v>302412.24</v>
      </c>
      <c r="J111" s="55"/>
      <c r="L111" s="55"/>
    </row>
    <row r="112" spans="1:12" ht="42.6" customHeight="1" x14ac:dyDescent="0.25">
      <c r="A112" s="56">
        <v>45638</v>
      </c>
      <c r="B112" s="57">
        <v>45649</v>
      </c>
      <c r="C112" s="53" t="s">
        <v>716</v>
      </c>
      <c r="D112" s="55" t="s">
        <v>262</v>
      </c>
      <c r="E112" s="55" t="s">
        <v>597</v>
      </c>
      <c r="F112" s="55">
        <v>128</v>
      </c>
      <c r="G112" s="61">
        <v>2168.0895312500002</v>
      </c>
      <c r="H112" s="63">
        <f t="shared" si="3"/>
        <v>277515.46000000002</v>
      </c>
      <c r="J112" s="55"/>
      <c r="L112" s="55"/>
    </row>
    <row r="113" spans="1:12" ht="42.6" customHeight="1" x14ac:dyDescent="0.25">
      <c r="A113" s="56">
        <v>45638</v>
      </c>
      <c r="B113" s="57">
        <v>45649</v>
      </c>
      <c r="C113" s="53" t="s">
        <v>717</v>
      </c>
      <c r="D113" s="55" t="s">
        <v>264</v>
      </c>
      <c r="E113" s="55" t="s">
        <v>597</v>
      </c>
      <c r="F113" s="55">
        <v>43</v>
      </c>
      <c r="G113" s="61">
        <v>529.75395348837196</v>
      </c>
      <c r="H113" s="63">
        <f t="shared" si="3"/>
        <v>22779.419999999995</v>
      </c>
      <c r="J113" s="55"/>
      <c r="L113" s="55"/>
    </row>
    <row r="114" spans="1:12" ht="42.6" customHeight="1" x14ac:dyDescent="0.25">
      <c r="A114" s="56">
        <v>44926</v>
      </c>
      <c r="B114" s="57">
        <v>44926</v>
      </c>
      <c r="C114" s="53" t="s">
        <v>718</v>
      </c>
      <c r="D114" s="55" t="s">
        <v>266</v>
      </c>
      <c r="E114" s="55" t="s">
        <v>597</v>
      </c>
      <c r="F114" s="55">
        <v>1</v>
      </c>
      <c r="G114" s="61">
        <v>0</v>
      </c>
      <c r="H114" s="63">
        <f t="shared" si="3"/>
        <v>0</v>
      </c>
      <c r="J114" s="55"/>
      <c r="L114" s="55"/>
    </row>
    <row r="115" spans="1:12" ht="42.6" customHeight="1" x14ac:dyDescent="0.25">
      <c r="A115" s="56">
        <v>45455</v>
      </c>
      <c r="B115" s="57">
        <v>45478</v>
      </c>
      <c r="C115" s="53" t="s">
        <v>779</v>
      </c>
      <c r="D115" s="55" t="s">
        <v>791</v>
      </c>
      <c r="E115" s="55" t="s">
        <v>597</v>
      </c>
      <c r="F115" s="55">
        <v>145</v>
      </c>
      <c r="G115" s="61">
        <v>1155.9709655172401</v>
      </c>
      <c r="H115" s="63">
        <f t="shared" si="3"/>
        <v>167615.7899999998</v>
      </c>
      <c r="J115" s="55"/>
      <c r="L115" s="55"/>
    </row>
    <row r="116" spans="1:12" ht="42.6" customHeight="1" x14ac:dyDescent="0.25">
      <c r="A116" s="56">
        <v>44926</v>
      </c>
      <c r="B116" s="57">
        <v>44926</v>
      </c>
      <c r="C116" s="53" t="s">
        <v>719</v>
      </c>
      <c r="D116" s="55" t="s">
        <v>720</v>
      </c>
      <c r="E116" s="55" t="s">
        <v>597</v>
      </c>
      <c r="F116" s="55">
        <v>1232</v>
      </c>
      <c r="G116" s="61">
        <v>0</v>
      </c>
      <c r="H116" s="63">
        <f t="shared" si="3"/>
        <v>0</v>
      </c>
      <c r="J116" s="55"/>
      <c r="L116" s="55"/>
    </row>
    <row r="117" spans="1:12" ht="42.6" customHeight="1" x14ac:dyDescent="0.25">
      <c r="A117" s="56">
        <v>44926</v>
      </c>
      <c r="B117" s="57">
        <v>44926</v>
      </c>
      <c r="C117" s="53" t="s">
        <v>721</v>
      </c>
      <c r="D117" s="55" t="s">
        <v>722</v>
      </c>
      <c r="E117" s="55" t="s">
        <v>597</v>
      </c>
      <c r="F117" s="55">
        <v>5514</v>
      </c>
      <c r="G117" s="61">
        <v>0</v>
      </c>
      <c r="H117" s="63">
        <f t="shared" si="3"/>
        <v>0</v>
      </c>
      <c r="J117" s="55"/>
      <c r="L117" s="55"/>
    </row>
    <row r="118" spans="1:12" ht="42.6" customHeight="1" x14ac:dyDescent="0.25">
      <c r="A118" s="56">
        <v>45652</v>
      </c>
      <c r="B118" s="57">
        <v>45726</v>
      </c>
      <c r="C118" s="53" t="s">
        <v>823</v>
      </c>
      <c r="D118" s="55" t="s">
        <v>855</v>
      </c>
      <c r="E118" s="55" t="s">
        <v>597</v>
      </c>
      <c r="F118" s="55">
        <v>3564</v>
      </c>
      <c r="G118" s="61">
        <v>36.223639169472499</v>
      </c>
      <c r="H118" s="63">
        <f t="shared" si="3"/>
        <v>129101.04999999999</v>
      </c>
      <c r="J118" s="55"/>
      <c r="L118" s="55"/>
    </row>
    <row r="119" spans="1:12" ht="42.6" customHeight="1" x14ac:dyDescent="0.25">
      <c r="A119" s="56">
        <v>45652</v>
      </c>
      <c r="B119" s="57">
        <v>45726</v>
      </c>
      <c r="C119" s="53" t="s">
        <v>824</v>
      </c>
      <c r="D119" s="55" t="s">
        <v>856</v>
      </c>
      <c r="E119" s="55" t="s">
        <v>597</v>
      </c>
      <c r="F119" s="55">
        <v>1200</v>
      </c>
      <c r="G119" s="61">
        <v>43.25</v>
      </c>
      <c r="H119" s="63">
        <f t="shared" si="3"/>
        <v>51900</v>
      </c>
      <c r="J119" s="55"/>
      <c r="L119" s="55"/>
    </row>
    <row r="120" spans="1:12" ht="42.6" customHeight="1" x14ac:dyDescent="0.25">
      <c r="A120" s="56">
        <v>44926</v>
      </c>
      <c r="B120" s="57">
        <v>44926</v>
      </c>
      <c r="C120" s="53" t="s">
        <v>723</v>
      </c>
      <c r="D120" s="55" t="s">
        <v>270</v>
      </c>
      <c r="E120" s="55" t="s">
        <v>597</v>
      </c>
      <c r="F120" s="55">
        <v>133</v>
      </c>
      <c r="G120" s="61">
        <v>0</v>
      </c>
      <c r="H120" s="63">
        <f t="shared" si="3"/>
        <v>0</v>
      </c>
      <c r="J120" s="55"/>
      <c r="L120" s="55"/>
    </row>
    <row r="121" spans="1:12" ht="42.6" customHeight="1" x14ac:dyDescent="0.25">
      <c r="A121" s="56">
        <v>44926</v>
      </c>
      <c r="B121" s="57">
        <v>44926</v>
      </c>
      <c r="C121" s="53" t="s">
        <v>724</v>
      </c>
      <c r="D121" s="55" t="s">
        <v>725</v>
      </c>
      <c r="E121" s="55" t="s">
        <v>597</v>
      </c>
      <c r="F121" s="55">
        <v>38</v>
      </c>
      <c r="G121" s="61">
        <v>0</v>
      </c>
      <c r="H121" s="63">
        <f t="shared" si="3"/>
        <v>0</v>
      </c>
      <c r="J121" s="55"/>
      <c r="L121" s="55"/>
    </row>
    <row r="122" spans="1:12" ht="42.6" customHeight="1" x14ac:dyDescent="0.25">
      <c r="A122" s="56">
        <v>44926</v>
      </c>
      <c r="B122" s="57">
        <v>44926</v>
      </c>
      <c r="C122" s="53" t="s">
        <v>726</v>
      </c>
      <c r="D122" s="55" t="s">
        <v>727</v>
      </c>
      <c r="E122" s="55" t="s">
        <v>597</v>
      </c>
      <c r="F122" s="55">
        <v>2170</v>
      </c>
      <c r="G122" s="61">
        <v>0</v>
      </c>
      <c r="H122" s="63">
        <f t="shared" si="3"/>
        <v>0</v>
      </c>
      <c r="J122" s="55"/>
      <c r="L122" s="55"/>
    </row>
    <row r="123" spans="1:12" ht="42.6" customHeight="1" x14ac:dyDescent="0.25">
      <c r="A123" s="56">
        <v>45149</v>
      </c>
      <c r="B123" s="57">
        <v>45251</v>
      </c>
      <c r="C123" s="53" t="s">
        <v>728</v>
      </c>
      <c r="D123" s="55" t="s">
        <v>729</v>
      </c>
      <c r="E123" s="55" t="s">
        <v>597</v>
      </c>
      <c r="F123" s="55">
        <v>390</v>
      </c>
      <c r="G123" s="61">
        <v>34.24</v>
      </c>
      <c r="H123" s="63">
        <f t="shared" si="3"/>
        <v>13353.6</v>
      </c>
      <c r="J123" s="55"/>
      <c r="L123" s="55"/>
    </row>
    <row r="124" spans="1:12" ht="42.6" customHeight="1" x14ac:dyDescent="0.25">
      <c r="A124" s="56">
        <v>44926</v>
      </c>
      <c r="B124" s="57">
        <v>44926</v>
      </c>
      <c r="C124" s="53" t="s">
        <v>730</v>
      </c>
      <c r="D124" s="55" t="s">
        <v>492</v>
      </c>
      <c r="E124" s="55" t="s">
        <v>597</v>
      </c>
      <c r="F124" s="55">
        <v>2287</v>
      </c>
      <c r="G124" s="61">
        <v>0</v>
      </c>
      <c r="H124" s="63">
        <f t="shared" si="3"/>
        <v>0</v>
      </c>
      <c r="J124" s="55"/>
      <c r="L124" s="55"/>
    </row>
    <row r="125" spans="1:12" ht="42.6" customHeight="1" x14ac:dyDescent="0.25">
      <c r="A125" s="56">
        <v>45624</v>
      </c>
      <c r="B125" s="57">
        <v>45701</v>
      </c>
      <c r="C125" s="53" t="s">
        <v>731</v>
      </c>
      <c r="D125" s="55" t="s">
        <v>494</v>
      </c>
      <c r="E125" s="55" t="s">
        <v>597</v>
      </c>
      <c r="F125" s="55">
        <v>362</v>
      </c>
      <c r="G125" s="61">
        <v>117.720745856354</v>
      </c>
      <c r="H125" s="63">
        <f t="shared" si="3"/>
        <v>42614.910000000149</v>
      </c>
      <c r="J125" s="55"/>
      <c r="L125" s="55"/>
    </row>
    <row r="126" spans="1:12" ht="42.6" customHeight="1" x14ac:dyDescent="0.25">
      <c r="A126" s="56">
        <v>45540</v>
      </c>
      <c r="B126" s="57">
        <v>45545</v>
      </c>
      <c r="C126" s="53" t="s">
        <v>732</v>
      </c>
      <c r="D126" s="55" t="s">
        <v>496</v>
      </c>
      <c r="E126" s="55" t="s">
        <v>597</v>
      </c>
      <c r="F126" s="55">
        <v>381</v>
      </c>
      <c r="G126" s="61">
        <v>123.78645669291301</v>
      </c>
      <c r="H126" s="63">
        <f t="shared" si="3"/>
        <v>47162.639999999854</v>
      </c>
      <c r="J126" s="55"/>
      <c r="L126" s="55"/>
    </row>
    <row r="127" spans="1:12" ht="42.6" customHeight="1" x14ac:dyDescent="0.25">
      <c r="A127" s="56">
        <v>44926</v>
      </c>
      <c r="B127" s="57">
        <v>44926</v>
      </c>
      <c r="C127" s="53" t="s">
        <v>825</v>
      </c>
      <c r="D127" s="55" t="s">
        <v>857</v>
      </c>
      <c r="E127" s="55" t="s">
        <v>597</v>
      </c>
      <c r="F127" s="55">
        <v>155</v>
      </c>
      <c r="G127" s="61">
        <v>0</v>
      </c>
      <c r="H127" s="63">
        <f t="shared" si="3"/>
        <v>0</v>
      </c>
      <c r="J127" s="55"/>
      <c r="L127" s="55"/>
    </row>
    <row r="128" spans="1:12" ht="42.6" customHeight="1" x14ac:dyDescent="0.25">
      <c r="A128" s="56">
        <v>45776</v>
      </c>
      <c r="B128" s="57">
        <v>44926</v>
      </c>
      <c r="C128" s="53" t="s">
        <v>826</v>
      </c>
      <c r="D128" s="55" t="s">
        <v>498</v>
      </c>
      <c r="E128" s="55" t="s">
        <v>597</v>
      </c>
      <c r="F128" s="55">
        <v>175</v>
      </c>
      <c r="G128" s="61">
        <v>0</v>
      </c>
      <c r="H128" s="63">
        <f t="shared" si="3"/>
        <v>0</v>
      </c>
      <c r="J128" s="55"/>
      <c r="L128" s="55"/>
    </row>
    <row r="129" spans="1:12" ht="42.6" customHeight="1" x14ac:dyDescent="0.25">
      <c r="A129" s="56">
        <v>45835</v>
      </c>
      <c r="B129" s="57">
        <v>45769</v>
      </c>
      <c r="C129" s="53" t="s">
        <v>733</v>
      </c>
      <c r="D129" s="55" t="s">
        <v>500</v>
      </c>
      <c r="E129" s="55" t="s">
        <v>597</v>
      </c>
      <c r="F129" s="55">
        <v>2031</v>
      </c>
      <c r="G129" s="61">
        <v>174.37497784342699</v>
      </c>
      <c r="H129" s="63">
        <f t="shared" si="3"/>
        <v>354155.58000000019</v>
      </c>
      <c r="J129" s="55"/>
      <c r="L129" s="55"/>
    </row>
    <row r="130" spans="1:12" ht="42.6" customHeight="1" x14ac:dyDescent="0.25">
      <c r="A130" s="56">
        <v>45624</v>
      </c>
      <c r="B130" s="57">
        <v>45701</v>
      </c>
      <c r="C130" s="53" t="s">
        <v>734</v>
      </c>
      <c r="D130" s="55" t="s">
        <v>502</v>
      </c>
      <c r="E130" s="55" t="s">
        <v>597</v>
      </c>
      <c r="F130" s="55">
        <v>387</v>
      </c>
      <c r="G130" s="61">
        <v>86.589922480620203</v>
      </c>
      <c r="H130" s="63">
        <f t="shared" si="3"/>
        <v>33510.300000000017</v>
      </c>
      <c r="J130" s="55"/>
      <c r="L130" s="55"/>
    </row>
    <row r="131" spans="1:12" ht="42.6" customHeight="1" x14ac:dyDescent="0.25">
      <c r="A131" s="56">
        <v>44926</v>
      </c>
      <c r="B131" s="57">
        <v>44926</v>
      </c>
      <c r="C131" s="53" t="s">
        <v>827</v>
      </c>
      <c r="D131" s="55" t="s">
        <v>858</v>
      </c>
      <c r="E131" s="55" t="s">
        <v>597</v>
      </c>
      <c r="F131" s="52">
        <v>10</v>
      </c>
      <c r="G131" s="61">
        <v>0</v>
      </c>
      <c r="H131" s="63">
        <f t="shared" si="3"/>
        <v>0</v>
      </c>
    </row>
    <row r="132" spans="1:12" ht="42.6" customHeight="1" x14ac:dyDescent="0.25">
      <c r="A132" s="56">
        <v>45624</v>
      </c>
      <c r="B132" s="57">
        <v>45701</v>
      </c>
      <c r="C132" s="53" t="s">
        <v>735</v>
      </c>
      <c r="D132" s="55" t="s">
        <v>506</v>
      </c>
      <c r="E132" s="55" t="s">
        <v>597</v>
      </c>
      <c r="F132" s="52">
        <v>1099</v>
      </c>
      <c r="G132" s="61">
        <v>25.768880800727899</v>
      </c>
      <c r="H132" s="63">
        <f t="shared" si="3"/>
        <v>28319.99999999996</v>
      </c>
    </row>
    <row r="133" spans="1:12" ht="42.6" customHeight="1" x14ac:dyDescent="0.25">
      <c r="A133" s="56">
        <v>45835</v>
      </c>
      <c r="B133" s="57">
        <v>45769</v>
      </c>
      <c r="C133" s="53" t="s">
        <v>736</v>
      </c>
      <c r="D133" s="55" t="s">
        <v>508</v>
      </c>
      <c r="E133" s="55" t="s">
        <v>597</v>
      </c>
      <c r="F133" s="52">
        <v>115</v>
      </c>
      <c r="G133" s="61">
        <v>144.748086956522</v>
      </c>
      <c r="H133" s="63">
        <f t="shared" ref="H133:H159" si="4">F133*G133</f>
        <v>16646.030000000032</v>
      </c>
    </row>
    <row r="134" spans="1:12" ht="42.6" customHeight="1" x14ac:dyDescent="0.25">
      <c r="A134" s="56">
        <v>44926</v>
      </c>
      <c r="B134" s="57">
        <v>44926</v>
      </c>
      <c r="C134" s="53" t="s">
        <v>737</v>
      </c>
      <c r="D134" s="55" t="s">
        <v>510</v>
      </c>
      <c r="E134" s="55" t="s">
        <v>597</v>
      </c>
      <c r="F134" s="52">
        <v>644</v>
      </c>
      <c r="G134" s="61">
        <v>0</v>
      </c>
      <c r="H134" s="63">
        <f t="shared" si="4"/>
        <v>0</v>
      </c>
    </row>
    <row r="135" spans="1:12" ht="42.6" customHeight="1" x14ac:dyDescent="0.25">
      <c r="A135" s="56">
        <v>44926</v>
      </c>
      <c r="B135" s="57">
        <v>44926</v>
      </c>
      <c r="C135" s="53" t="s">
        <v>738</v>
      </c>
      <c r="D135" s="55" t="s">
        <v>512</v>
      </c>
      <c r="E135" s="55" t="s">
        <v>597</v>
      </c>
      <c r="F135" s="52">
        <v>370</v>
      </c>
      <c r="G135" s="61">
        <v>0</v>
      </c>
      <c r="H135" s="63">
        <f t="shared" si="4"/>
        <v>0</v>
      </c>
    </row>
    <row r="136" spans="1:12" ht="42.6" customHeight="1" x14ac:dyDescent="0.25">
      <c r="A136" s="56">
        <v>45322</v>
      </c>
      <c r="B136" s="57">
        <v>45328</v>
      </c>
      <c r="C136" s="53" t="s">
        <v>739</v>
      </c>
      <c r="D136" s="55" t="s">
        <v>740</v>
      </c>
      <c r="E136" s="55" t="s">
        <v>597</v>
      </c>
      <c r="F136" s="52">
        <v>502</v>
      </c>
      <c r="G136" s="61">
        <v>72.087270916334703</v>
      </c>
      <c r="H136" s="63">
        <f t="shared" si="4"/>
        <v>36187.810000000019</v>
      </c>
    </row>
    <row r="137" spans="1:12" ht="42.6" customHeight="1" x14ac:dyDescent="0.25">
      <c r="A137" s="56">
        <v>44926</v>
      </c>
      <c r="B137" s="57">
        <v>44926</v>
      </c>
      <c r="C137" s="53" t="s">
        <v>828</v>
      </c>
      <c r="D137" s="55" t="s">
        <v>518</v>
      </c>
      <c r="E137" s="55" t="s">
        <v>597</v>
      </c>
      <c r="F137" s="52">
        <v>231</v>
      </c>
      <c r="G137" s="61">
        <v>0</v>
      </c>
      <c r="H137" s="63">
        <f t="shared" si="4"/>
        <v>0</v>
      </c>
    </row>
    <row r="138" spans="1:12" ht="42.6" customHeight="1" x14ac:dyDescent="0.25">
      <c r="A138" s="56">
        <v>45624</v>
      </c>
      <c r="B138" s="57">
        <v>45701</v>
      </c>
      <c r="C138" s="53" t="s">
        <v>741</v>
      </c>
      <c r="D138" s="55" t="s">
        <v>520</v>
      </c>
      <c r="E138" s="55" t="s">
        <v>597</v>
      </c>
      <c r="F138" s="52">
        <v>3798</v>
      </c>
      <c r="G138" s="61">
        <v>81.823354397051105</v>
      </c>
      <c r="H138" s="63">
        <f t="shared" si="4"/>
        <v>310765.10000000009</v>
      </c>
    </row>
    <row r="139" spans="1:12" ht="42.6" customHeight="1" x14ac:dyDescent="0.25">
      <c r="A139" s="56">
        <v>44926</v>
      </c>
      <c r="B139" s="57">
        <v>44926</v>
      </c>
      <c r="C139" s="53" t="s">
        <v>829</v>
      </c>
      <c r="D139" s="55" t="s">
        <v>522</v>
      </c>
      <c r="E139" s="55" t="s">
        <v>597</v>
      </c>
      <c r="F139" s="52">
        <v>240</v>
      </c>
      <c r="G139" s="61">
        <v>0</v>
      </c>
      <c r="H139" s="63">
        <f t="shared" si="4"/>
        <v>0</v>
      </c>
    </row>
    <row r="140" spans="1:12" ht="42.6" customHeight="1" x14ac:dyDescent="0.25">
      <c r="A140" s="56">
        <v>45421</v>
      </c>
      <c r="B140" s="57">
        <v>45505</v>
      </c>
      <c r="C140" s="53" t="s">
        <v>742</v>
      </c>
      <c r="D140" s="55" t="s">
        <v>524</v>
      </c>
      <c r="E140" s="55" t="s">
        <v>597</v>
      </c>
      <c r="F140" s="52">
        <v>537</v>
      </c>
      <c r="G140" s="61">
        <v>128.933538175047</v>
      </c>
      <c r="H140" s="63">
        <f t="shared" si="4"/>
        <v>69237.310000000245</v>
      </c>
    </row>
    <row r="141" spans="1:12" ht="42.6" customHeight="1" x14ac:dyDescent="0.25">
      <c r="A141" s="56">
        <v>44926</v>
      </c>
      <c r="B141" s="57">
        <v>44926</v>
      </c>
      <c r="C141" s="53" t="s">
        <v>743</v>
      </c>
      <c r="D141" s="55" t="s">
        <v>526</v>
      </c>
      <c r="E141" s="55" t="s">
        <v>597</v>
      </c>
      <c r="F141" s="52">
        <v>482</v>
      </c>
      <c r="G141" s="61">
        <v>0</v>
      </c>
      <c r="H141" s="63">
        <f t="shared" si="4"/>
        <v>0</v>
      </c>
    </row>
    <row r="142" spans="1:12" ht="42.6" customHeight="1" x14ac:dyDescent="0.25">
      <c r="A142" s="56">
        <v>45322</v>
      </c>
      <c r="B142" s="57">
        <v>45328</v>
      </c>
      <c r="C142" s="53" t="s">
        <v>744</v>
      </c>
      <c r="D142" s="55" t="s">
        <v>528</v>
      </c>
      <c r="E142" s="55" t="s">
        <v>597</v>
      </c>
      <c r="F142" s="52">
        <v>257</v>
      </c>
      <c r="G142" s="61">
        <v>141.78299610894899</v>
      </c>
      <c r="H142" s="63">
        <f t="shared" si="4"/>
        <v>36438.229999999894</v>
      </c>
    </row>
    <row r="143" spans="1:12" ht="42.6" customHeight="1" x14ac:dyDescent="0.25">
      <c r="A143" s="56">
        <v>45776</v>
      </c>
      <c r="B143" s="57">
        <v>44926</v>
      </c>
      <c r="C143" s="53" t="s">
        <v>745</v>
      </c>
      <c r="D143" s="55" t="s">
        <v>530</v>
      </c>
      <c r="E143" s="55" t="s">
        <v>597</v>
      </c>
      <c r="F143" s="52">
        <v>257</v>
      </c>
      <c r="G143" s="61">
        <v>0</v>
      </c>
      <c r="H143" s="63">
        <f t="shared" si="4"/>
        <v>0</v>
      </c>
    </row>
    <row r="144" spans="1:12" ht="42.6" customHeight="1" x14ac:dyDescent="0.25">
      <c r="A144" s="56">
        <v>45624</v>
      </c>
      <c r="B144" s="57">
        <v>45701</v>
      </c>
      <c r="C144" s="53" t="s">
        <v>746</v>
      </c>
      <c r="D144" s="55" t="s">
        <v>747</v>
      </c>
      <c r="E144" s="55" t="s">
        <v>597</v>
      </c>
      <c r="F144" s="52">
        <v>537</v>
      </c>
      <c r="G144" s="61">
        <v>296.03148975791402</v>
      </c>
      <c r="H144" s="63">
        <f t="shared" si="4"/>
        <v>158968.90999999983</v>
      </c>
    </row>
    <row r="145" spans="1:8" ht="42.6" customHeight="1" x14ac:dyDescent="0.25">
      <c r="A145" s="56">
        <v>44926</v>
      </c>
      <c r="B145" s="57">
        <v>44926</v>
      </c>
      <c r="C145" s="53" t="s">
        <v>748</v>
      </c>
      <c r="D145" s="55" t="s">
        <v>534</v>
      </c>
      <c r="E145" s="55" t="s">
        <v>597</v>
      </c>
      <c r="F145" s="52">
        <v>381</v>
      </c>
      <c r="G145" s="61">
        <v>0</v>
      </c>
      <c r="H145" s="63">
        <f t="shared" si="4"/>
        <v>0</v>
      </c>
    </row>
    <row r="146" spans="1:8" ht="42.6" customHeight="1" x14ac:dyDescent="0.25">
      <c r="A146" s="56">
        <v>44926</v>
      </c>
      <c r="B146" s="57">
        <v>44926</v>
      </c>
      <c r="C146" s="53" t="s">
        <v>749</v>
      </c>
      <c r="D146" s="55" t="s">
        <v>536</v>
      </c>
      <c r="E146" s="55" t="s">
        <v>597</v>
      </c>
      <c r="F146" s="52">
        <v>20</v>
      </c>
      <c r="G146" s="61">
        <v>0</v>
      </c>
      <c r="H146" s="63">
        <f t="shared" si="4"/>
        <v>0</v>
      </c>
    </row>
    <row r="147" spans="1:8" ht="42.6" customHeight="1" x14ac:dyDescent="0.25">
      <c r="A147" s="56">
        <v>44926</v>
      </c>
      <c r="B147" s="57">
        <v>44926</v>
      </c>
      <c r="C147" s="53" t="s">
        <v>750</v>
      </c>
      <c r="D147" s="55" t="s">
        <v>538</v>
      </c>
      <c r="E147" s="55" t="s">
        <v>597</v>
      </c>
      <c r="F147" s="52">
        <v>504</v>
      </c>
      <c r="G147" s="61">
        <v>0</v>
      </c>
      <c r="H147" s="63">
        <f t="shared" si="4"/>
        <v>0</v>
      </c>
    </row>
    <row r="148" spans="1:8" ht="42.6" customHeight="1" x14ac:dyDescent="0.25">
      <c r="A148" s="56">
        <v>44926</v>
      </c>
      <c r="B148" s="57">
        <v>44926</v>
      </c>
      <c r="C148" s="53" t="s">
        <v>751</v>
      </c>
      <c r="D148" s="55" t="s">
        <v>540</v>
      </c>
      <c r="E148" s="55" t="s">
        <v>597</v>
      </c>
      <c r="F148" s="52">
        <v>61</v>
      </c>
      <c r="G148" s="61">
        <v>0</v>
      </c>
      <c r="H148" s="63">
        <f t="shared" si="4"/>
        <v>0</v>
      </c>
    </row>
    <row r="149" spans="1:8" ht="42.6" customHeight="1" x14ac:dyDescent="0.25">
      <c r="A149" s="56">
        <v>44926</v>
      </c>
      <c r="B149" s="57">
        <v>44926</v>
      </c>
      <c r="C149" s="53" t="s">
        <v>752</v>
      </c>
      <c r="D149" s="55" t="s">
        <v>542</v>
      </c>
      <c r="E149" s="55" t="s">
        <v>597</v>
      </c>
      <c r="F149" s="52">
        <v>269</v>
      </c>
      <c r="G149" s="61">
        <v>0</v>
      </c>
      <c r="H149" s="63">
        <f t="shared" si="4"/>
        <v>0</v>
      </c>
    </row>
    <row r="150" spans="1:8" ht="42.6" customHeight="1" x14ac:dyDescent="0.25">
      <c r="A150" s="56">
        <v>45421</v>
      </c>
      <c r="B150" s="57">
        <v>45505</v>
      </c>
      <c r="C150" s="53" t="s">
        <v>753</v>
      </c>
      <c r="D150" s="55" t="s">
        <v>754</v>
      </c>
      <c r="E150" s="55" t="s">
        <v>597</v>
      </c>
      <c r="F150" s="52">
        <v>348</v>
      </c>
      <c r="G150" s="61">
        <v>112.08445402298899</v>
      </c>
      <c r="H150" s="63">
        <f t="shared" si="4"/>
        <v>39005.390000000167</v>
      </c>
    </row>
    <row r="151" spans="1:8" ht="42.6" customHeight="1" x14ac:dyDescent="0.25">
      <c r="A151" s="56">
        <v>44926</v>
      </c>
      <c r="B151" s="57">
        <v>44926</v>
      </c>
      <c r="C151" s="53" t="s">
        <v>755</v>
      </c>
      <c r="D151" s="55" t="s">
        <v>756</v>
      </c>
      <c r="E151" s="55" t="s">
        <v>597</v>
      </c>
      <c r="F151" s="52">
        <v>423</v>
      </c>
      <c r="G151" s="61">
        <v>0</v>
      </c>
      <c r="H151" s="63">
        <f t="shared" si="4"/>
        <v>0</v>
      </c>
    </row>
    <row r="152" spans="1:8" ht="42.6" customHeight="1" x14ac:dyDescent="0.25">
      <c r="A152" s="56">
        <v>44926</v>
      </c>
      <c r="B152" s="57">
        <v>44926</v>
      </c>
      <c r="C152" s="53" t="s">
        <v>757</v>
      </c>
      <c r="D152" s="55" t="s">
        <v>758</v>
      </c>
      <c r="E152" s="55" t="s">
        <v>597</v>
      </c>
      <c r="F152" s="52">
        <v>204</v>
      </c>
      <c r="G152" s="61">
        <v>0</v>
      </c>
      <c r="H152" s="63">
        <f t="shared" si="4"/>
        <v>0</v>
      </c>
    </row>
    <row r="153" spans="1:8" ht="42.6" customHeight="1" x14ac:dyDescent="0.25">
      <c r="A153" s="56">
        <v>44926</v>
      </c>
      <c r="B153" s="57">
        <v>44926</v>
      </c>
      <c r="C153" s="53" t="s">
        <v>759</v>
      </c>
      <c r="D153" s="55" t="s">
        <v>760</v>
      </c>
      <c r="E153" s="55" t="s">
        <v>597</v>
      </c>
      <c r="F153" s="52">
        <v>12000</v>
      </c>
      <c r="G153" s="61">
        <v>0</v>
      </c>
      <c r="H153" s="63">
        <f t="shared" si="4"/>
        <v>0</v>
      </c>
    </row>
    <row r="154" spans="1:8" ht="42.6" customHeight="1" x14ac:dyDescent="0.25">
      <c r="A154" s="56">
        <v>44926</v>
      </c>
      <c r="B154" s="57">
        <v>44926</v>
      </c>
      <c r="C154" s="53" t="s">
        <v>761</v>
      </c>
      <c r="D154" s="55" t="s">
        <v>762</v>
      </c>
      <c r="E154" s="55" t="s">
        <v>597</v>
      </c>
      <c r="F154" s="52">
        <v>17768</v>
      </c>
      <c r="G154" s="61">
        <v>0</v>
      </c>
      <c r="H154" s="63">
        <f t="shared" si="4"/>
        <v>0</v>
      </c>
    </row>
    <row r="155" spans="1:8" ht="42.6" customHeight="1" x14ac:dyDescent="0.25">
      <c r="A155" s="56">
        <v>45624</v>
      </c>
      <c r="B155" s="57">
        <v>45701</v>
      </c>
      <c r="C155" s="53" t="s">
        <v>780</v>
      </c>
      <c r="D155" s="55" t="s">
        <v>792</v>
      </c>
      <c r="E155" s="55" t="s">
        <v>597</v>
      </c>
      <c r="F155" s="52">
        <v>400</v>
      </c>
      <c r="G155" s="61">
        <v>226.56</v>
      </c>
      <c r="H155" s="63">
        <f t="shared" si="4"/>
        <v>90624</v>
      </c>
    </row>
    <row r="156" spans="1:8" ht="27.75" customHeight="1" x14ac:dyDescent="0.25">
      <c r="A156" s="56">
        <v>45741</v>
      </c>
      <c r="B156" s="57">
        <v>45783</v>
      </c>
      <c r="C156" s="53" t="s">
        <v>763</v>
      </c>
      <c r="D156" s="55" t="s">
        <v>859</v>
      </c>
      <c r="E156" s="55" t="s">
        <v>597</v>
      </c>
      <c r="F156" s="52">
        <v>1956</v>
      </c>
      <c r="G156" s="61">
        <v>260.79004601227001</v>
      </c>
      <c r="H156" s="63">
        <f t="shared" si="4"/>
        <v>510105.33000000013</v>
      </c>
    </row>
    <row r="157" spans="1:8" ht="22.5" customHeight="1" x14ac:dyDescent="0.25">
      <c r="A157" s="56">
        <v>45421</v>
      </c>
      <c r="B157" s="57">
        <v>45505</v>
      </c>
      <c r="C157" s="53" t="s">
        <v>764</v>
      </c>
      <c r="D157" s="55" t="s">
        <v>765</v>
      </c>
      <c r="E157" s="55" t="s">
        <v>597</v>
      </c>
      <c r="F157" s="52">
        <v>234</v>
      </c>
      <c r="G157" s="61">
        <v>237.18</v>
      </c>
      <c r="H157" s="63">
        <f t="shared" si="4"/>
        <v>55500.12</v>
      </c>
    </row>
    <row r="158" spans="1:8" ht="25.5" customHeight="1" x14ac:dyDescent="0.25">
      <c r="A158" s="56">
        <v>45624</v>
      </c>
      <c r="B158" s="57">
        <v>45701</v>
      </c>
      <c r="C158" s="53" t="s">
        <v>766</v>
      </c>
      <c r="D158" s="55" t="s">
        <v>767</v>
      </c>
      <c r="E158" s="55" t="s">
        <v>597</v>
      </c>
      <c r="F158" s="52">
        <v>324</v>
      </c>
      <c r="G158" s="61">
        <v>174.076543209877</v>
      </c>
      <c r="H158" s="63">
        <f t="shared" si="4"/>
        <v>56400.800000000148</v>
      </c>
    </row>
    <row r="159" spans="1:8" ht="19.5" customHeight="1" x14ac:dyDescent="0.25">
      <c r="A159" s="56">
        <v>44926</v>
      </c>
      <c r="B159" s="57">
        <v>44926</v>
      </c>
      <c r="C159" s="53" t="s">
        <v>768</v>
      </c>
      <c r="D159" s="55" t="s">
        <v>769</v>
      </c>
      <c r="E159" s="55" t="s">
        <v>597</v>
      </c>
      <c r="F159" s="52">
        <v>925</v>
      </c>
      <c r="G159" s="61">
        <v>0</v>
      </c>
      <c r="H159" s="63">
        <f t="shared" si="4"/>
        <v>0</v>
      </c>
    </row>
    <row r="160" spans="1:8" x14ac:dyDescent="0.25">
      <c r="B160" s="50"/>
      <c r="C160"/>
      <c r="E160" s="50"/>
      <c r="F160" s="54"/>
      <c r="G160" s="54"/>
      <c r="H160" s="54"/>
    </row>
    <row r="161" spans="2:8" ht="15" customHeight="1" x14ac:dyDescent="0.25">
      <c r="B161" s="50"/>
      <c r="C161"/>
      <c r="E161" s="50"/>
      <c r="F161" s="54"/>
      <c r="G161" s="54"/>
      <c r="H161" s="54"/>
    </row>
    <row r="162" spans="2:8" x14ac:dyDescent="0.25">
      <c r="B162" s="50"/>
      <c r="C162"/>
      <c r="E162" s="50"/>
      <c r="F162" s="54"/>
      <c r="G162" s="54"/>
      <c r="H162" s="54"/>
    </row>
    <row r="163" spans="2:8" ht="15" customHeight="1" thickBot="1" x14ac:dyDescent="0.3">
      <c r="B163" s="50"/>
      <c r="C163"/>
      <c r="D163" s="58"/>
      <c r="E163" s="59"/>
      <c r="F163" s="54"/>
      <c r="G163" s="54"/>
      <c r="H163" s="54"/>
    </row>
    <row r="164" spans="2:8" ht="15" customHeight="1" x14ac:dyDescent="0.25">
      <c r="B164" s="50"/>
      <c r="C164" s="72" t="s">
        <v>862</v>
      </c>
      <c r="D164" s="73"/>
      <c r="E164" s="73"/>
      <c r="F164" s="73"/>
      <c r="G164" s="73"/>
      <c r="H164" s="54"/>
    </row>
    <row r="165" spans="2:8" ht="15" customHeight="1" x14ac:dyDescent="0.25">
      <c r="B165" s="50"/>
      <c r="C165" s="74"/>
      <c r="D165" s="74"/>
      <c r="E165" s="74"/>
      <c r="F165" s="74"/>
      <c r="G165" s="74"/>
      <c r="H165" s="54"/>
    </row>
    <row r="166" spans="2:8" x14ac:dyDescent="0.25">
      <c r="B166" s="50"/>
      <c r="C166"/>
      <c r="E166" s="50"/>
      <c r="F166" s="2"/>
      <c r="G166" s="50"/>
      <c r="H166"/>
    </row>
    <row r="167" spans="2:8" ht="15" customHeight="1" x14ac:dyDescent="0.25">
      <c r="B167" s="50"/>
      <c r="C167"/>
      <c r="E167" s="50"/>
      <c r="F167" s="2"/>
      <c r="G167" s="50"/>
      <c r="H167"/>
    </row>
    <row r="168" spans="2:8" x14ac:dyDescent="0.25">
      <c r="B168" s="50"/>
      <c r="C168"/>
      <c r="E168" s="50"/>
      <c r="F168" s="2"/>
      <c r="G168" s="50"/>
      <c r="H168"/>
    </row>
    <row r="169" spans="2:8" ht="15" customHeight="1" x14ac:dyDescent="0.25">
      <c r="B169" s="50"/>
      <c r="C169"/>
      <c r="E169" s="50"/>
      <c r="F169" s="2"/>
      <c r="G169" s="50"/>
      <c r="H169"/>
    </row>
    <row r="170" spans="2:8" x14ac:dyDescent="0.25">
      <c r="B170" s="50"/>
      <c r="C170"/>
      <c r="E170" s="50"/>
      <c r="F170" s="2"/>
      <c r="G170" s="50"/>
      <c r="H170"/>
    </row>
    <row r="171" spans="2:8" x14ac:dyDescent="0.25">
      <c r="B171" s="50"/>
      <c r="C171"/>
      <c r="E171" s="50"/>
      <c r="F171" s="2"/>
      <c r="G171" s="50"/>
      <c r="H171"/>
    </row>
    <row r="172" spans="2:8" ht="15" customHeight="1" x14ac:dyDescent="0.25">
      <c r="B172" s="50"/>
      <c r="C172"/>
      <c r="E172" s="50"/>
      <c r="F172" s="2"/>
      <c r="G172" s="50"/>
      <c r="H172"/>
    </row>
    <row r="173" spans="2:8" ht="15" customHeight="1" x14ac:dyDescent="0.25">
      <c r="B173" s="50"/>
      <c r="C173"/>
      <c r="E173" s="50"/>
      <c r="F173" s="2"/>
      <c r="G173" s="50"/>
      <c r="H173"/>
    </row>
    <row r="174" spans="2:8" ht="15" customHeight="1" x14ac:dyDescent="0.25">
      <c r="B174" s="50"/>
      <c r="C174"/>
      <c r="E174" s="50"/>
      <c r="F174" s="2"/>
      <c r="G174" s="50"/>
      <c r="H174"/>
    </row>
    <row r="175" spans="2:8" ht="15" customHeight="1" x14ac:dyDescent="0.25">
      <c r="B175" s="50"/>
      <c r="C175"/>
      <c r="E175" s="50"/>
      <c r="F175" s="2"/>
      <c r="G175" s="50"/>
      <c r="H175"/>
    </row>
    <row r="176" spans="2:8" ht="15" customHeight="1" x14ac:dyDescent="0.25">
      <c r="B176" s="50"/>
      <c r="C176"/>
      <c r="E176" s="50"/>
      <c r="F176" s="2"/>
      <c r="G176" s="50"/>
      <c r="H176"/>
    </row>
    <row r="177" spans="2:8" ht="15" customHeight="1" x14ac:dyDescent="0.25">
      <c r="B177" s="50"/>
      <c r="C177"/>
      <c r="E177" s="50"/>
      <c r="F177" s="2"/>
      <c r="G177" s="50"/>
      <c r="H177"/>
    </row>
    <row r="178" spans="2:8" ht="15" customHeight="1" x14ac:dyDescent="0.25">
      <c r="B178" s="50"/>
      <c r="C178"/>
      <c r="E178" s="50"/>
      <c r="F178" s="2"/>
      <c r="G178" s="50"/>
      <c r="H178"/>
    </row>
    <row r="179" spans="2:8" ht="15" customHeight="1" x14ac:dyDescent="0.25">
      <c r="B179" s="50"/>
      <c r="C179"/>
      <c r="E179" s="50"/>
      <c r="F179" s="2"/>
      <c r="G179" s="50"/>
      <c r="H179"/>
    </row>
    <row r="180" spans="2:8" ht="15" customHeight="1" x14ac:dyDescent="0.25">
      <c r="B180" s="50"/>
      <c r="C180"/>
      <c r="E180" s="50"/>
      <c r="F180" s="2"/>
      <c r="G180" s="50"/>
      <c r="H180"/>
    </row>
    <row r="181" spans="2:8" x14ac:dyDescent="0.25">
      <c r="B181" s="50"/>
      <c r="C181"/>
      <c r="E181" s="50"/>
      <c r="F181" s="2"/>
      <c r="G181" s="50"/>
      <c r="H181"/>
    </row>
    <row r="182" spans="2:8" x14ac:dyDescent="0.25">
      <c r="B182" s="50"/>
      <c r="C182"/>
      <c r="E182" s="50"/>
      <c r="F182" s="2"/>
      <c r="G182" s="50"/>
      <c r="H182"/>
    </row>
    <row r="183" spans="2:8" ht="15" customHeight="1" x14ac:dyDescent="0.25">
      <c r="B183" s="50"/>
      <c r="C183"/>
      <c r="E183" s="50"/>
      <c r="F183" s="2"/>
      <c r="G183" s="50"/>
      <c r="H183"/>
    </row>
    <row r="184" spans="2:8" ht="15" customHeight="1" x14ac:dyDescent="0.25">
      <c r="B184" s="50"/>
      <c r="C184"/>
      <c r="E184" s="50"/>
      <c r="F184" s="2"/>
      <c r="G184" s="50"/>
      <c r="H184"/>
    </row>
    <row r="185" spans="2:8" ht="15" customHeight="1" x14ac:dyDescent="0.25">
      <c r="B185" s="50"/>
      <c r="C185"/>
      <c r="E185" s="50"/>
      <c r="F185" s="2"/>
      <c r="G185" s="50"/>
      <c r="H185"/>
    </row>
    <row r="186" spans="2:8" x14ac:dyDescent="0.25">
      <c r="B186" s="50"/>
      <c r="C186"/>
      <c r="E186" s="50"/>
      <c r="F186" s="2"/>
      <c r="G186" s="50"/>
      <c r="H186"/>
    </row>
    <row r="187" spans="2:8" ht="15" customHeight="1" x14ac:dyDescent="0.25">
      <c r="B187" s="50"/>
      <c r="C187"/>
      <c r="E187" s="50"/>
      <c r="F187" s="2"/>
      <c r="G187" s="50"/>
      <c r="H187"/>
    </row>
    <row r="188" spans="2:8" x14ac:dyDescent="0.25">
      <c r="B188" s="50"/>
      <c r="C188"/>
      <c r="E188" s="50"/>
      <c r="F188" s="2"/>
      <c r="G188" s="50"/>
      <c r="H188"/>
    </row>
    <row r="189" spans="2:8" ht="15" customHeight="1" x14ac:dyDescent="0.25">
      <c r="B189" s="50"/>
      <c r="C189"/>
      <c r="E189" s="50"/>
      <c r="F189" s="2"/>
      <c r="G189" s="50"/>
      <c r="H189"/>
    </row>
    <row r="190" spans="2:8" ht="15" customHeight="1" x14ac:dyDescent="0.25">
      <c r="B190" s="50"/>
      <c r="C190"/>
      <c r="E190" s="50"/>
      <c r="F190" s="2"/>
      <c r="G190" s="50"/>
      <c r="H190"/>
    </row>
    <row r="191" spans="2:8" x14ac:dyDescent="0.25">
      <c r="B191" s="50"/>
      <c r="C191"/>
      <c r="E191" s="50"/>
      <c r="F191" s="2"/>
      <c r="G191" s="50"/>
      <c r="H191"/>
    </row>
    <row r="192" spans="2:8" ht="15" customHeight="1" x14ac:dyDescent="0.25">
      <c r="B192" s="50"/>
      <c r="C192"/>
      <c r="E192" s="50"/>
      <c r="F192" s="2"/>
      <c r="G192" s="50"/>
      <c r="H192"/>
    </row>
    <row r="193" spans="2:8" ht="15" customHeight="1" x14ac:dyDescent="0.25">
      <c r="B193" s="50"/>
      <c r="C193"/>
      <c r="E193" s="50"/>
      <c r="F193" s="2"/>
      <c r="G193" s="50"/>
      <c r="H193"/>
    </row>
    <row r="194" spans="2:8" ht="15" customHeight="1" x14ac:dyDescent="0.25">
      <c r="B194" s="50"/>
      <c r="C194"/>
      <c r="E194" s="50"/>
      <c r="F194" s="2"/>
      <c r="G194" s="50"/>
      <c r="H194"/>
    </row>
    <row r="195" spans="2:8" ht="15" customHeight="1" x14ac:dyDescent="0.25">
      <c r="B195" s="50"/>
      <c r="C195"/>
      <c r="E195" s="50"/>
      <c r="F195" s="2"/>
      <c r="G195" s="50"/>
      <c r="H195"/>
    </row>
    <row r="196" spans="2:8" ht="15" customHeight="1" x14ac:dyDescent="0.25">
      <c r="F196" s="2"/>
      <c r="G196" s="50"/>
      <c r="H196"/>
    </row>
    <row r="197" spans="2:8" ht="15" customHeight="1" x14ac:dyDescent="0.25">
      <c r="B197" s="50"/>
      <c r="C197"/>
      <c r="E197" s="50"/>
      <c r="F197" s="2"/>
      <c r="G197" s="50"/>
      <c r="H197"/>
    </row>
    <row r="198" spans="2:8" x14ac:dyDescent="0.25">
      <c r="B198" s="50"/>
      <c r="C198"/>
      <c r="E198" s="50"/>
      <c r="F198" s="2"/>
      <c r="G198" s="50"/>
      <c r="H198"/>
    </row>
    <row r="199" spans="2:8" x14ac:dyDescent="0.25">
      <c r="B199" s="50"/>
      <c r="C199"/>
      <c r="E199" s="50"/>
      <c r="F199" s="2"/>
      <c r="G199" s="50"/>
      <c r="H199"/>
    </row>
    <row r="200" spans="2:8" x14ac:dyDescent="0.25">
      <c r="B200" s="50"/>
      <c r="C200"/>
      <c r="E200" s="50"/>
      <c r="F200" s="2"/>
      <c r="G200" s="50"/>
      <c r="H200"/>
    </row>
    <row r="201" spans="2:8" x14ac:dyDescent="0.25">
      <c r="B201" s="50"/>
      <c r="C201"/>
      <c r="E201" s="50"/>
      <c r="F201" s="2"/>
      <c r="G201" s="50"/>
      <c r="H201"/>
    </row>
    <row r="202" spans="2:8" x14ac:dyDescent="0.25">
      <c r="B202" s="50"/>
      <c r="C202"/>
      <c r="E202" s="50"/>
      <c r="F202" s="2"/>
      <c r="G202" s="50"/>
      <c r="H202"/>
    </row>
    <row r="203" spans="2:8" x14ac:dyDescent="0.25">
      <c r="B203" s="50"/>
      <c r="C203"/>
      <c r="E203" s="50"/>
      <c r="F203" s="2"/>
      <c r="G203" s="50"/>
      <c r="H203"/>
    </row>
    <row r="204" spans="2:8" x14ac:dyDescent="0.25">
      <c r="B204" s="50"/>
      <c r="C204"/>
      <c r="E204" s="50"/>
      <c r="F204" s="2"/>
      <c r="G204" s="50"/>
      <c r="H204"/>
    </row>
    <row r="205" spans="2:8" x14ac:dyDescent="0.25">
      <c r="B205" s="50"/>
      <c r="C205"/>
      <c r="E205" s="50"/>
      <c r="F205" s="2"/>
      <c r="G205" s="50"/>
      <c r="H205"/>
    </row>
    <row r="206" spans="2:8" x14ac:dyDescent="0.25">
      <c r="B206" s="50"/>
      <c r="C206"/>
      <c r="E206" s="50"/>
      <c r="F206" s="2"/>
      <c r="G206" s="50"/>
      <c r="H206"/>
    </row>
    <row r="207" spans="2:8" x14ac:dyDescent="0.25">
      <c r="B207" s="50"/>
      <c r="C207"/>
      <c r="E207" s="50"/>
      <c r="F207" s="2"/>
      <c r="G207" s="50"/>
      <c r="H207"/>
    </row>
    <row r="208" spans="2:8" x14ac:dyDescent="0.25">
      <c r="B208" s="50"/>
      <c r="C208"/>
      <c r="E208" s="50"/>
      <c r="F208" s="2"/>
      <c r="G208" s="50"/>
      <c r="H208"/>
    </row>
    <row r="209" spans="2:8" x14ac:dyDescent="0.25">
      <c r="B209" s="50"/>
      <c r="C209"/>
      <c r="E209" s="50"/>
      <c r="F209" s="2"/>
      <c r="G209" s="50"/>
      <c r="H209"/>
    </row>
    <row r="210" spans="2:8" x14ac:dyDescent="0.25">
      <c r="B210" s="50"/>
      <c r="C210"/>
      <c r="E210" s="50"/>
      <c r="F210" s="2"/>
      <c r="G210" s="50"/>
      <c r="H210"/>
    </row>
    <row r="211" spans="2:8" x14ac:dyDescent="0.25">
      <c r="B211" s="50"/>
      <c r="C211"/>
      <c r="E211" s="50"/>
      <c r="F211" s="2"/>
      <c r="G211" s="50"/>
      <c r="H211"/>
    </row>
    <row r="212" spans="2:8" x14ac:dyDescent="0.25">
      <c r="B212" s="50"/>
      <c r="C212"/>
      <c r="E212" s="50"/>
      <c r="F212" s="2"/>
      <c r="G212" s="50"/>
      <c r="H212"/>
    </row>
    <row r="213" spans="2:8" x14ac:dyDescent="0.25">
      <c r="B213" s="50"/>
      <c r="C213"/>
      <c r="E213" s="50"/>
      <c r="F213" s="2"/>
      <c r="G213" s="50"/>
      <c r="H213"/>
    </row>
    <row r="214" spans="2:8" x14ac:dyDescent="0.25">
      <c r="B214" s="50"/>
      <c r="C214"/>
      <c r="E214" s="50"/>
      <c r="F214" s="2"/>
      <c r="G214" s="50"/>
      <c r="H214"/>
    </row>
    <row r="215" spans="2:8" x14ac:dyDescent="0.25">
      <c r="B215" s="50"/>
      <c r="C215"/>
      <c r="E215" s="50"/>
      <c r="F215" s="2"/>
      <c r="G215" s="50"/>
      <c r="H215"/>
    </row>
    <row r="216" spans="2:8" x14ac:dyDescent="0.25">
      <c r="B216" s="50"/>
      <c r="C216"/>
      <c r="E216" s="50"/>
      <c r="F216" s="2"/>
      <c r="G216" s="50"/>
      <c r="H216"/>
    </row>
    <row r="217" spans="2:8" x14ac:dyDescent="0.25">
      <c r="B217" s="50"/>
      <c r="C217"/>
      <c r="E217" s="50"/>
      <c r="F217" s="2"/>
      <c r="G217" s="50"/>
      <c r="H217"/>
    </row>
    <row r="218" spans="2:8" x14ac:dyDescent="0.25">
      <c r="B218" s="50"/>
      <c r="C218"/>
      <c r="E218" s="50"/>
      <c r="F218" s="2"/>
      <c r="G218" s="50"/>
      <c r="H218"/>
    </row>
    <row r="219" spans="2:8" x14ac:dyDescent="0.25">
      <c r="B219" s="50"/>
      <c r="C219"/>
      <c r="E219" s="50"/>
      <c r="F219" s="2"/>
      <c r="G219" s="50"/>
      <c r="H219"/>
    </row>
    <row r="220" spans="2:8" x14ac:dyDescent="0.25">
      <c r="B220" s="50"/>
      <c r="C220"/>
      <c r="E220" s="50"/>
      <c r="F220" s="2"/>
      <c r="G220" s="50"/>
      <c r="H220"/>
    </row>
    <row r="221" spans="2:8" x14ac:dyDescent="0.25">
      <c r="B221" s="50"/>
      <c r="C221"/>
      <c r="E221" s="50"/>
      <c r="F221" s="2"/>
      <c r="G221" s="50"/>
      <c r="H221"/>
    </row>
    <row r="222" spans="2:8" x14ac:dyDescent="0.25">
      <c r="B222" s="50"/>
      <c r="C222"/>
      <c r="E222" s="50"/>
      <c r="F222" s="2"/>
      <c r="G222" s="50"/>
      <c r="H222"/>
    </row>
    <row r="223" spans="2:8" x14ac:dyDescent="0.25">
      <c r="B223" s="50"/>
      <c r="C223"/>
      <c r="E223" s="50"/>
      <c r="F223" s="2"/>
      <c r="G223" s="50"/>
      <c r="H223"/>
    </row>
    <row r="224" spans="2:8" x14ac:dyDescent="0.25">
      <c r="B224" s="50"/>
      <c r="C224"/>
      <c r="E224" s="50"/>
      <c r="F224"/>
      <c r="G224" s="51"/>
    </row>
    <row r="225" spans="2:7" x14ac:dyDescent="0.25">
      <c r="B225" s="50"/>
      <c r="C225"/>
      <c r="E225" s="50"/>
      <c r="F225"/>
      <c r="G225" s="51"/>
    </row>
    <row r="226" spans="2:7" x14ac:dyDescent="0.25">
      <c r="B226" s="50"/>
      <c r="C226"/>
      <c r="E226" s="50"/>
      <c r="F226"/>
      <c r="G226" s="51"/>
    </row>
    <row r="227" spans="2:7" x14ac:dyDescent="0.25">
      <c r="B227" s="50"/>
      <c r="C227"/>
      <c r="E227" s="50"/>
      <c r="F227"/>
      <c r="G227" s="51"/>
    </row>
    <row r="228" spans="2:7" x14ac:dyDescent="0.25">
      <c r="B228" s="50"/>
      <c r="C228"/>
      <c r="E228" s="50"/>
      <c r="F228"/>
      <c r="G228" s="51"/>
    </row>
    <row r="229" spans="2:7" x14ac:dyDescent="0.25">
      <c r="B229" s="50"/>
      <c r="C229"/>
      <c r="E229" s="50"/>
      <c r="F229"/>
      <c r="G229" s="51"/>
    </row>
    <row r="230" spans="2:7" x14ac:dyDescent="0.25">
      <c r="B230" s="50"/>
      <c r="C230"/>
      <c r="E230" s="50"/>
      <c r="F230"/>
      <c r="G230" s="51"/>
    </row>
    <row r="231" spans="2:7" x14ac:dyDescent="0.25">
      <c r="B231" s="50"/>
      <c r="C231"/>
      <c r="E231" s="50"/>
      <c r="F231"/>
      <c r="G231" s="51"/>
    </row>
    <row r="232" spans="2:7" x14ac:dyDescent="0.25">
      <c r="B232" s="50"/>
      <c r="C232"/>
      <c r="E232" s="50"/>
      <c r="F232"/>
      <c r="G232" s="51"/>
    </row>
    <row r="233" spans="2:7" x14ac:dyDescent="0.25">
      <c r="B233" s="50"/>
      <c r="C233"/>
      <c r="E233" s="50"/>
      <c r="F233"/>
      <c r="G233" s="51"/>
    </row>
    <row r="234" spans="2:7" x14ac:dyDescent="0.25">
      <c r="B234" s="50"/>
      <c r="C234"/>
      <c r="E234" s="50"/>
      <c r="F234"/>
      <c r="G234" s="51"/>
    </row>
    <row r="235" spans="2:7" x14ac:dyDescent="0.25">
      <c r="B235" s="50"/>
      <c r="C235"/>
      <c r="E235" s="50"/>
      <c r="F235"/>
      <c r="G235" s="51"/>
    </row>
    <row r="236" spans="2:7" x14ac:dyDescent="0.25">
      <c r="B236" s="50"/>
      <c r="C236"/>
      <c r="E236" s="50"/>
      <c r="F236"/>
      <c r="G236" s="51"/>
    </row>
    <row r="237" spans="2:7" x14ac:dyDescent="0.25">
      <c r="B237" s="50"/>
      <c r="C237"/>
      <c r="E237" s="50"/>
      <c r="F237"/>
      <c r="G237" s="51"/>
    </row>
    <row r="238" spans="2:7" x14ac:dyDescent="0.25">
      <c r="B238" s="50"/>
      <c r="C238"/>
      <c r="E238" s="50"/>
      <c r="F238"/>
      <c r="G238" s="51"/>
    </row>
    <row r="239" spans="2:7" x14ac:dyDescent="0.25">
      <c r="B239" s="50"/>
      <c r="C239"/>
      <c r="E239" s="50"/>
      <c r="F239"/>
      <c r="G239" s="51"/>
    </row>
    <row r="240" spans="2:7" x14ac:dyDescent="0.25">
      <c r="B240" s="50"/>
      <c r="C240"/>
      <c r="E240" s="50"/>
      <c r="F240"/>
      <c r="G240" s="51"/>
    </row>
    <row r="241" spans="2:7" x14ac:dyDescent="0.25">
      <c r="B241" s="50"/>
      <c r="C241"/>
      <c r="E241" s="50"/>
      <c r="F241"/>
      <c r="G241" s="51"/>
    </row>
  </sheetData>
  <autoFilter ref="A4:H65" xr:uid="{00000000-0001-0000-0500-000000000000}"/>
  <mergeCells count="4">
    <mergeCell ref="A2:H2"/>
    <mergeCell ref="D1:E1"/>
    <mergeCell ref="A3:H3"/>
    <mergeCell ref="C164:G165"/>
  </mergeCells>
  <phoneticPr fontId="11" type="noConversion"/>
  <conditionalFormatting sqref="L5:L45 A5:H159 L90:L153 J91:J153 I160:L221">
    <cfRule type="expression" dxfId="1" priority="85">
      <formula>#REF!=1</formula>
    </cfRule>
    <cfRule type="expression" dxfId="0" priority="86">
      <formula>#REF!="sí"</formula>
    </cfRule>
  </conditionalFormatting>
  <printOptions horizontalCentered="1"/>
  <pageMargins left="1" right="0.85266203703703702" top="1.0516203703703704" bottom="1" header="0.5" footer="0.5"/>
  <pageSetup paperSize="9" scale="53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2do trimestre</vt:lpstr>
      <vt:lpstr>'Enero-Marzo 2019 (3)'!Área_de_impresión</vt:lpstr>
      <vt:lpstr>'2do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2024-07-19T18:33:38Z</cp:lastPrinted>
  <dcterms:created xsi:type="dcterms:W3CDTF">2018-07-10T13:10:58Z</dcterms:created>
  <dcterms:modified xsi:type="dcterms:W3CDTF">2025-07-11T20:05:13Z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f2bcec3-c3a9-4868-9744-606b2001de26_Enabled">
    <vt:lpwstr>true</vt:lpwstr>
  </property>
  <property fmtid="{D5CDD505-2E9C-101B-9397-08002B2CF9AE}" pid="3" name="MSIP_Label_7f2bcec3-c3a9-4868-9744-606b2001de26_SetDate">
    <vt:lpwstr>2025-04-14T18:12:01Z</vt:lpwstr>
  </property>
  <property fmtid="{D5CDD505-2E9C-101B-9397-08002B2CF9AE}" pid="4" name="MSIP_Label_7f2bcec3-c3a9-4868-9744-606b2001de26_Method">
    <vt:lpwstr>Standard</vt:lpwstr>
  </property>
  <property fmtid="{D5CDD505-2E9C-101B-9397-08002B2CF9AE}" pid="5" name="MSIP_Label_7f2bcec3-c3a9-4868-9744-606b2001de26_Name">
    <vt:lpwstr>Informacion valiosa</vt:lpwstr>
  </property>
  <property fmtid="{D5CDD505-2E9C-101B-9397-08002B2CF9AE}" pid="6" name="MSIP_Label_7f2bcec3-c3a9-4868-9744-606b2001de26_SiteId">
    <vt:lpwstr>00983dbf-8138-4022-9021-e6a546c176e3</vt:lpwstr>
  </property>
  <property fmtid="{D5CDD505-2E9C-101B-9397-08002B2CF9AE}" pid="7" name="MSIP_Label_7f2bcec3-c3a9-4868-9744-606b2001de26_ActionId">
    <vt:lpwstr>c29e6622-a33b-43b0-979a-1aeca08b505d</vt:lpwstr>
  </property>
  <property fmtid="{D5CDD505-2E9C-101B-9397-08002B2CF9AE}" pid="8" name="MSIP_Label_7f2bcec3-c3a9-4868-9744-606b2001de26_ContentBits">
    <vt:lpwstr>0</vt:lpwstr>
  </property>
  <property fmtid="{D5CDD505-2E9C-101B-9397-08002B2CF9AE}" pid="9" name="MSIP_Label_7f2bcec3-c3a9-4868-9744-606b2001de26_Tag">
    <vt:lpwstr>10, 3, 0, 1</vt:lpwstr>
  </property>
</Properties>
</file>